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20" windowWidth="20730" windowHeight="11760" tabRatio="528" activeTab="4"/>
  </bookViews>
  <sheets>
    <sheet name="Dynamic Fanout" sheetId="1" r:id="rId1"/>
    <sheet name="DF alternativo" sheetId="3" r:id="rId2"/>
    <sheet name="AdvetiseLimit" sheetId="2" r:id="rId3"/>
    <sheet name="DF_belle copie" sheetId="4" r:id="rId4"/>
    <sheet name="AL_belle copie" sheetId="5" r:id="rId5"/>
  </sheets>
  <calcPr calcId="125725"/>
</workbook>
</file>

<file path=xl/calcChain.xml><?xml version="1.0" encoding="utf-8"?>
<calcChain xmlns="http://schemas.openxmlformats.org/spreadsheetml/2006/main">
  <c r="I6" i="5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K5"/>
  <c r="J5"/>
  <c r="I5"/>
  <c r="B5"/>
  <c r="C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AJ4" i="2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4"/>
  <c r="AP5"/>
  <c r="AQ5"/>
  <c r="AR5" s="1"/>
  <c r="AT5" s="1"/>
  <c r="AP6"/>
  <c r="AS6" s="1"/>
  <c r="AU6" s="1"/>
  <c r="AQ6"/>
  <c r="AP7"/>
  <c r="AQ7"/>
  <c r="AS7" s="1"/>
  <c r="AU7" s="1"/>
  <c r="AP8"/>
  <c r="AR8" s="1"/>
  <c r="AT8" s="1"/>
  <c r="AQ8"/>
  <c r="AP9"/>
  <c r="AQ9"/>
  <c r="AR9" s="1"/>
  <c r="AT9" s="1"/>
  <c r="AP10"/>
  <c r="AS10" s="1"/>
  <c r="AU10" s="1"/>
  <c r="AQ10"/>
  <c r="AP11"/>
  <c r="AQ11"/>
  <c r="AS11" s="1"/>
  <c r="AU11" s="1"/>
  <c r="AP12"/>
  <c r="AS12" s="1"/>
  <c r="AU12" s="1"/>
  <c r="AQ12"/>
  <c r="AP13"/>
  <c r="AQ13"/>
  <c r="AR13" s="1"/>
  <c r="AT13" s="1"/>
  <c r="AP14"/>
  <c r="AS14" s="1"/>
  <c r="AU14" s="1"/>
  <c r="AQ14"/>
  <c r="AP15"/>
  <c r="AQ15"/>
  <c r="AS15" s="1"/>
  <c r="AU15" s="1"/>
  <c r="AP16"/>
  <c r="AR16" s="1"/>
  <c r="AT16" s="1"/>
  <c r="AQ16"/>
  <c r="AP17"/>
  <c r="AQ17"/>
  <c r="AR17" s="1"/>
  <c r="AT17" s="1"/>
  <c r="AP18"/>
  <c r="AS18" s="1"/>
  <c r="AU18" s="1"/>
  <c r="AQ18"/>
  <c r="AP19"/>
  <c r="AQ19"/>
  <c r="AS19" s="1"/>
  <c r="AU19" s="1"/>
  <c r="AP20"/>
  <c r="AS20" s="1"/>
  <c r="AU20" s="1"/>
  <c r="AQ20"/>
  <c r="AP21"/>
  <c r="AQ21"/>
  <c r="AR21" s="1"/>
  <c r="AT21" s="1"/>
  <c r="AP22"/>
  <c r="AS22" s="1"/>
  <c r="AU22" s="1"/>
  <c r="AQ22"/>
  <c r="AP23"/>
  <c r="AQ23"/>
  <c r="AS23" s="1"/>
  <c r="AU23" s="1"/>
  <c r="AP24"/>
  <c r="AR24" s="1"/>
  <c r="AT24" s="1"/>
  <c r="AQ24"/>
  <c r="AP25"/>
  <c r="AQ25"/>
  <c r="AR25" s="1"/>
  <c r="AT25" s="1"/>
  <c r="AP26"/>
  <c r="AS26" s="1"/>
  <c r="AU26" s="1"/>
  <c r="AQ26"/>
  <c r="AP27"/>
  <c r="AQ27"/>
  <c r="AS27" s="1"/>
  <c r="AU27" s="1"/>
  <c r="AP28"/>
  <c r="AS28" s="1"/>
  <c r="AU28" s="1"/>
  <c r="AQ28"/>
  <c r="AP29"/>
  <c r="AQ29"/>
  <c r="AR29" s="1"/>
  <c r="AT29" s="1"/>
  <c r="AP30"/>
  <c r="AS30" s="1"/>
  <c r="AU30" s="1"/>
  <c r="AQ30"/>
  <c r="AP31"/>
  <c r="AQ31"/>
  <c r="AS31" s="1"/>
  <c r="AU31" s="1"/>
  <c r="AP32"/>
  <c r="AR32" s="1"/>
  <c r="AT32" s="1"/>
  <c r="AQ32"/>
  <c r="AP33"/>
  <c r="AQ33"/>
  <c r="AR33" s="1"/>
  <c r="AT33" s="1"/>
  <c r="AP34"/>
  <c r="AS34" s="1"/>
  <c r="AU34" s="1"/>
  <c r="AQ34"/>
  <c r="AP35"/>
  <c r="AQ35"/>
  <c r="AS35" s="1"/>
  <c r="AU35" s="1"/>
  <c r="AP36"/>
  <c r="AS36" s="1"/>
  <c r="AU36" s="1"/>
  <c r="AQ36"/>
  <c r="AP37"/>
  <c r="AQ37"/>
  <c r="AR37" s="1"/>
  <c r="AT37" s="1"/>
  <c r="AP38"/>
  <c r="AS38" s="1"/>
  <c r="AU38" s="1"/>
  <c r="AQ38"/>
  <c r="AP39"/>
  <c r="AQ39"/>
  <c r="AS39" s="1"/>
  <c r="AU39" s="1"/>
  <c r="AP40"/>
  <c r="AR40" s="1"/>
  <c r="AT40" s="1"/>
  <c r="AQ40"/>
  <c r="AP41"/>
  <c r="AQ41"/>
  <c r="AR41" s="1"/>
  <c r="AT41" s="1"/>
  <c r="AP42"/>
  <c r="AS42" s="1"/>
  <c r="AU42" s="1"/>
  <c r="AQ42"/>
  <c r="AP43"/>
  <c r="AQ43"/>
  <c r="AS43" s="1"/>
  <c r="AU43" s="1"/>
  <c r="AP44"/>
  <c r="AS44" s="1"/>
  <c r="AU44" s="1"/>
  <c r="AQ44"/>
  <c r="AP45"/>
  <c r="AQ45"/>
  <c r="AR45" s="1"/>
  <c r="AT45" s="1"/>
  <c r="AP46"/>
  <c r="AS46" s="1"/>
  <c r="AU46" s="1"/>
  <c r="AQ46"/>
  <c r="AP47"/>
  <c r="AQ47"/>
  <c r="AS47" s="1"/>
  <c r="AU47" s="1"/>
  <c r="AP48"/>
  <c r="AR48" s="1"/>
  <c r="AT48" s="1"/>
  <c r="AQ48"/>
  <c r="AP49"/>
  <c r="AQ49"/>
  <c r="AR49" s="1"/>
  <c r="AT49" s="1"/>
  <c r="AP50"/>
  <c r="AS50" s="1"/>
  <c r="AU50" s="1"/>
  <c r="AQ50"/>
  <c r="AP51"/>
  <c r="AQ51"/>
  <c r="AS51" s="1"/>
  <c r="AU51" s="1"/>
  <c r="AP52"/>
  <c r="AS52" s="1"/>
  <c r="AU52" s="1"/>
  <c r="AQ52"/>
  <c r="AP53"/>
  <c r="AQ53"/>
  <c r="AR53" s="1"/>
  <c r="AT53" s="1"/>
  <c r="AP54"/>
  <c r="AS54" s="1"/>
  <c r="AU54" s="1"/>
  <c r="AQ54"/>
  <c r="AP55"/>
  <c r="AQ55"/>
  <c r="AS55" s="1"/>
  <c r="AU55" s="1"/>
  <c r="AP56"/>
  <c r="AR56" s="1"/>
  <c r="AT56" s="1"/>
  <c r="AQ56"/>
  <c r="AP57"/>
  <c r="AQ57"/>
  <c r="AR57" s="1"/>
  <c r="AT57" s="1"/>
  <c r="AP58"/>
  <c r="AS58" s="1"/>
  <c r="AU58" s="1"/>
  <c r="AQ58"/>
  <c r="AP59"/>
  <c r="AQ59"/>
  <c r="AS59" s="1"/>
  <c r="AU59" s="1"/>
  <c r="AP60"/>
  <c r="AS60" s="1"/>
  <c r="AU60" s="1"/>
  <c r="AQ60"/>
  <c r="AP61"/>
  <c r="AQ61"/>
  <c r="AR61" s="1"/>
  <c r="AT61" s="1"/>
  <c r="AP62"/>
  <c r="AS62" s="1"/>
  <c r="AU62" s="1"/>
  <c r="AQ62"/>
  <c r="AP63"/>
  <c r="AQ63"/>
  <c r="AS63" s="1"/>
  <c r="AU63" s="1"/>
  <c r="AP64"/>
  <c r="AR64" s="1"/>
  <c r="AT64" s="1"/>
  <c r="AQ64"/>
  <c r="AP65"/>
  <c r="AQ65"/>
  <c r="AR65" s="1"/>
  <c r="AT65" s="1"/>
  <c r="AP66"/>
  <c r="AS66" s="1"/>
  <c r="AU66" s="1"/>
  <c r="AQ66"/>
  <c r="AP67"/>
  <c r="AQ67"/>
  <c r="AS67" s="1"/>
  <c r="AU67" s="1"/>
  <c r="AP68"/>
  <c r="AS68" s="1"/>
  <c r="AU68" s="1"/>
  <c r="AQ68"/>
  <c r="AP69"/>
  <c r="AQ69"/>
  <c r="AR69" s="1"/>
  <c r="AT69" s="1"/>
  <c r="AP70"/>
  <c r="AS70" s="1"/>
  <c r="AU70" s="1"/>
  <c r="AQ70"/>
  <c r="AP71"/>
  <c r="AQ71"/>
  <c r="AS71" s="1"/>
  <c r="AU71" s="1"/>
  <c r="AP72"/>
  <c r="AR72" s="1"/>
  <c r="AT72" s="1"/>
  <c r="AQ72"/>
  <c r="AP73"/>
  <c r="AQ73"/>
  <c r="AR73" s="1"/>
  <c r="AT73" s="1"/>
  <c r="AP74"/>
  <c r="AS74" s="1"/>
  <c r="AU74" s="1"/>
  <c r="AQ74"/>
  <c r="AP75"/>
  <c r="AQ75"/>
  <c r="AS75" s="1"/>
  <c r="AU75" s="1"/>
  <c r="AP76"/>
  <c r="AS76" s="1"/>
  <c r="AU76" s="1"/>
  <c r="AQ76"/>
  <c r="AP77"/>
  <c r="AQ77"/>
  <c r="AR77" s="1"/>
  <c r="AT77" s="1"/>
  <c r="AP78"/>
  <c r="AS78" s="1"/>
  <c r="AU78" s="1"/>
  <c r="AQ78"/>
  <c r="AP79"/>
  <c r="AQ79"/>
  <c r="AS79" s="1"/>
  <c r="AU79" s="1"/>
  <c r="AP80"/>
  <c r="AR80" s="1"/>
  <c r="AT80" s="1"/>
  <c r="AQ80"/>
  <c r="AP81"/>
  <c r="AQ81"/>
  <c r="AR81" s="1"/>
  <c r="AT81" s="1"/>
  <c r="AP82"/>
  <c r="AS82" s="1"/>
  <c r="AU82" s="1"/>
  <c r="AQ82"/>
  <c r="AP83"/>
  <c r="AQ83"/>
  <c r="AS83" s="1"/>
  <c r="AU83" s="1"/>
  <c r="AP84"/>
  <c r="AS84" s="1"/>
  <c r="AU84" s="1"/>
  <c r="AQ84"/>
  <c r="AP85"/>
  <c r="AQ85"/>
  <c r="AR85" s="1"/>
  <c r="AT85" s="1"/>
  <c r="AP86"/>
  <c r="AS86" s="1"/>
  <c r="AU86" s="1"/>
  <c r="AQ86"/>
  <c r="AP87"/>
  <c r="AQ87"/>
  <c r="AS87" s="1"/>
  <c r="AU87" s="1"/>
  <c r="AP88"/>
  <c r="AR88" s="1"/>
  <c r="AT88" s="1"/>
  <c r="AQ88"/>
  <c r="AP89"/>
  <c r="AQ89"/>
  <c r="AR89" s="1"/>
  <c r="AT89" s="1"/>
  <c r="AP90"/>
  <c r="AS90" s="1"/>
  <c r="AU90" s="1"/>
  <c r="AQ90"/>
  <c r="AP91"/>
  <c r="AQ91"/>
  <c r="AS91" s="1"/>
  <c r="AU91" s="1"/>
  <c r="AP92"/>
  <c r="AS92" s="1"/>
  <c r="AU92" s="1"/>
  <c r="AQ92"/>
  <c r="AP93"/>
  <c r="AQ93"/>
  <c r="AR93" s="1"/>
  <c r="AT93" s="1"/>
  <c r="AP94"/>
  <c r="AS94" s="1"/>
  <c r="AU94" s="1"/>
  <c r="AQ94"/>
  <c r="AP95"/>
  <c r="AQ95"/>
  <c r="AS95" s="1"/>
  <c r="AU95" s="1"/>
  <c r="AP96"/>
  <c r="AR96" s="1"/>
  <c r="AT96" s="1"/>
  <c r="AQ96"/>
  <c r="AP97"/>
  <c r="AQ97"/>
  <c r="AR97" s="1"/>
  <c r="AT97" s="1"/>
  <c r="AP98"/>
  <c r="AS98" s="1"/>
  <c r="AU98" s="1"/>
  <c r="AQ98"/>
  <c r="AP99"/>
  <c r="AQ99"/>
  <c r="AS99" s="1"/>
  <c r="AU99" s="1"/>
  <c r="AP100"/>
  <c r="AS100" s="1"/>
  <c r="AU100" s="1"/>
  <c r="AQ100"/>
  <c r="AP101"/>
  <c r="AQ101"/>
  <c r="AR101" s="1"/>
  <c r="AT101" s="1"/>
  <c r="AP102"/>
  <c r="AS102" s="1"/>
  <c r="AU102" s="1"/>
  <c r="AQ102"/>
  <c r="AP103"/>
  <c r="AQ103"/>
  <c r="AS103" s="1"/>
  <c r="AU103" s="1"/>
  <c r="AP4"/>
  <c r="AQ4"/>
  <c r="AS16"/>
  <c r="AU16" s="1"/>
  <c r="AS32"/>
  <c r="AU32" s="1"/>
  <c r="AS48"/>
  <c r="AU48" s="1"/>
  <c r="AS64"/>
  <c r="AU64" s="1"/>
  <c r="AS80"/>
  <c r="AU80" s="1"/>
  <c r="AS96"/>
  <c r="AU96" s="1"/>
  <c r="AG10" i="1"/>
  <c r="AG11" s="1"/>
  <c r="AG12" s="1"/>
  <c r="AG13" s="1"/>
  <c r="AG14" s="1"/>
  <c r="AG15" s="1"/>
  <c r="AG16" s="1"/>
  <c r="AG17" s="1"/>
  <c r="AG18" s="1"/>
  <c r="AG19" s="1"/>
  <c r="AG20" s="1"/>
  <c r="AG21" s="1"/>
  <c r="AG22" s="1"/>
  <c r="AG23" s="1"/>
  <c r="AG24" s="1"/>
  <c r="AG25" s="1"/>
  <c r="AG26" s="1"/>
  <c r="AG27" s="1"/>
  <c r="AG28" s="1"/>
  <c r="AG29" s="1"/>
  <c r="AG30" s="1"/>
  <c r="AG31" s="1"/>
  <c r="AG32" s="1"/>
  <c r="AG33" s="1"/>
  <c r="AG34" s="1"/>
  <c r="AG35" s="1"/>
  <c r="AG36" s="1"/>
  <c r="AG37" s="1"/>
  <c r="AG38" s="1"/>
  <c r="AG39" s="1"/>
  <c r="AG40" s="1"/>
  <c r="AG41" s="1"/>
  <c r="AG42" s="1"/>
  <c r="AG43" s="1"/>
  <c r="AG44" s="1"/>
  <c r="AG45" s="1"/>
  <c r="AG46" s="1"/>
  <c r="AG47" s="1"/>
  <c r="AG48" s="1"/>
  <c r="AG49" s="1"/>
  <c r="AG50" s="1"/>
  <c r="AG51" s="1"/>
  <c r="AG52" s="1"/>
  <c r="AG53" s="1"/>
  <c r="AG54" s="1"/>
  <c r="AG55" s="1"/>
  <c r="AG56" s="1"/>
  <c r="AG57" s="1"/>
  <c r="AG58" s="1"/>
  <c r="AG59" s="1"/>
  <c r="AG60" s="1"/>
  <c r="AG61" s="1"/>
  <c r="AG62" s="1"/>
  <c r="AG63" s="1"/>
  <c r="AG64" s="1"/>
  <c r="AG65" s="1"/>
  <c r="AG66" s="1"/>
  <c r="AG67" s="1"/>
  <c r="AG68" s="1"/>
  <c r="AG69" s="1"/>
  <c r="AG70" s="1"/>
  <c r="AG71" s="1"/>
  <c r="AG72" s="1"/>
  <c r="AG73" s="1"/>
  <c r="AG74" s="1"/>
  <c r="AG75" s="1"/>
  <c r="AG76" s="1"/>
  <c r="AG77" s="1"/>
  <c r="AG78" s="1"/>
  <c r="AG79" s="1"/>
  <c r="AG80" s="1"/>
  <c r="AG81" s="1"/>
  <c r="AG82" s="1"/>
  <c r="AG83" s="1"/>
  <c r="AG84" s="1"/>
  <c r="AG85" s="1"/>
  <c r="AG86" s="1"/>
  <c r="AG87" s="1"/>
  <c r="AG88" s="1"/>
  <c r="AG89" s="1"/>
  <c r="AG90" s="1"/>
  <c r="AG91" s="1"/>
  <c r="AG92" s="1"/>
  <c r="AG93" s="1"/>
  <c r="AG94" s="1"/>
  <c r="AG95" s="1"/>
  <c r="AG96" s="1"/>
  <c r="AG97" s="1"/>
  <c r="AG98" s="1"/>
  <c r="AG99" s="1"/>
  <c r="AG100" s="1"/>
  <c r="AG101" s="1"/>
  <c r="AG102" s="1"/>
  <c r="AG103" s="1"/>
  <c r="AG104" s="1"/>
  <c r="AA9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AA56" s="1"/>
  <c r="AA57" s="1"/>
  <c r="AA58" s="1"/>
  <c r="AA59" s="1"/>
  <c r="AA60" s="1"/>
  <c r="AA61" s="1"/>
  <c r="AA62" s="1"/>
  <c r="AA63" s="1"/>
  <c r="AA64" s="1"/>
  <c r="AA65" s="1"/>
  <c r="AA66" s="1"/>
  <c r="AA67" s="1"/>
  <c r="AA68" s="1"/>
  <c r="AA69" s="1"/>
  <c r="AA70" s="1"/>
  <c r="AA71" s="1"/>
  <c r="AA72" s="1"/>
  <c r="AA73" s="1"/>
  <c r="AA74" s="1"/>
  <c r="AA75" s="1"/>
  <c r="AA76" s="1"/>
  <c r="AA77" s="1"/>
  <c r="AA78" s="1"/>
  <c r="AA79" s="1"/>
  <c r="AA80" s="1"/>
  <c r="AA81" s="1"/>
  <c r="AA82" s="1"/>
  <c r="AA83" s="1"/>
  <c r="AA84" s="1"/>
  <c r="AA85" s="1"/>
  <c r="AA86" s="1"/>
  <c r="AA87" s="1"/>
  <c r="AA88" s="1"/>
  <c r="AA89" s="1"/>
  <c r="AA90" s="1"/>
  <c r="AA91" s="1"/>
  <c r="AA92" s="1"/>
  <c r="AA93" s="1"/>
  <c r="AA94" s="1"/>
  <c r="AA95" s="1"/>
  <c r="AA96" s="1"/>
  <c r="AA97" s="1"/>
  <c r="AA98" s="1"/>
  <c r="AA99" s="1"/>
  <c r="AA100" s="1"/>
  <c r="AA101" s="1"/>
  <c r="AA102" s="1"/>
  <c r="AA103" s="1"/>
  <c r="AA104" s="1"/>
  <c r="AE7"/>
  <c r="AE8" s="1"/>
  <c r="AE9" s="1"/>
  <c r="AE10" s="1"/>
  <c r="AE11" s="1"/>
  <c r="AE12" s="1"/>
  <c r="AE13" s="1"/>
  <c r="AE14" s="1"/>
  <c r="AE15" s="1"/>
  <c r="AE16" s="1"/>
  <c r="AE17" s="1"/>
  <c r="AE18" s="1"/>
  <c r="AE19" s="1"/>
  <c r="AE20" s="1"/>
  <c r="AE21" s="1"/>
  <c r="AE22" s="1"/>
  <c r="AE23" s="1"/>
  <c r="AE24" s="1"/>
  <c r="AE25" s="1"/>
  <c r="AE26" s="1"/>
  <c r="AE27" s="1"/>
  <c r="AE28" s="1"/>
  <c r="AE29" s="1"/>
  <c r="AE30" s="1"/>
  <c r="AE31" s="1"/>
  <c r="AE32" s="1"/>
  <c r="AE33" s="1"/>
  <c r="AE34" s="1"/>
  <c r="AE35" s="1"/>
  <c r="AE36" s="1"/>
  <c r="AE37" s="1"/>
  <c r="AE38" s="1"/>
  <c r="AE39" s="1"/>
  <c r="AE40" s="1"/>
  <c r="AE41" s="1"/>
  <c r="AE42" s="1"/>
  <c r="AE43" s="1"/>
  <c r="AE44" s="1"/>
  <c r="AE45" s="1"/>
  <c r="AE46" s="1"/>
  <c r="AE47" s="1"/>
  <c r="AE48" s="1"/>
  <c r="AE49" s="1"/>
  <c r="AE50" s="1"/>
  <c r="AE51" s="1"/>
  <c r="AE52" s="1"/>
  <c r="AE53" s="1"/>
  <c r="AE54" s="1"/>
  <c r="AE55" s="1"/>
  <c r="AE56" s="1"/>
  <c r="AE57" s="1"/>
  <c r="AE58" s="1"/>
  <c r="AE59" s="1"/>
  <c r="AE60" s="1"/>
  <c r="AE61" s="1"/>
  <c r="AE62" s="1"/>
  <c r="AE63" s="1"/>
  <c r="AE64" s="1"/>
  <c r="AE65" s="1"/>
  <c r="AE66" s="1"/>
  <c r="AE67" s="1"/>
  <c r="AE68" s="1"/>
  <c r="AE69" s="1"/>
  <c r="AE70" s="1"/>
  <c r="AE71" s="1"/>
  <c r="AE72" s="1"/>
  <c r="AE73" s="1"/>
  <c r="AE74" s="1"/>
  <c r="AE75" s="1"/>
  <c r="AE76" s="1"/>
  <c r="AE77" s="1"/>
  <c r="AE78" s="1"/>
  <c r="AE79" s="1"/>
  <c r="AE80" s="1"/>
  <c r="AE81" s="1"/>
  <c r="AE82" s="1"/>
  <c r="AE83" s="1"/>
  <c r="AE84" s="1"/>
  <c r="AE85" s="1"/>
  <c r="AE86" s="1"/>
  <c r="AE87" s="1"/>
  <c r="AE88" s="1"/>
  <c r="AE89" s="1"/>
  <c r="AE90" s="1"/>
  <c r="AE91" s="1"/>
  <c r="AE92" s="1"/>
  <c r="AE93" s="1"/>
  <c r="AE94" s="1"/>
  <c r="AE95" s="1"/>
  <c r="AE96" s="1"/>
  <c r="AE97" s="1"/>
  <c r="AE98" s="1"/>
  <c r="AE99" s="1"/>
  <c r="AE100" s="1"/>
  <c r="AE101" s="1"/>
  <c r="AE102" s="1"/>
  <c r="AE103" s="1"/>
  <c r="AE104" s="1"/>
  <c r="AG6"/>
  <c r="AG7" s="1"/>
  <c r="AG8" s="1"/>
  <c r="AG9" s="1"/>
  <c r="AF6"/>
  <c r="AF7" s="1"/>
  <c r="AF8" s="1"/>
  <c r="AF9" s="1"/>
  <c r="AF10" s="1"/>
  <c r="AF11" s="1"/>
  <c r="AF12" s="1"/>
  <c r="AF13" s="1"/>
  <c r="AF14" s="1"/>
  <c r="AF15" s="1"/>
  <c r="AF16" s="1"/>
  <c r="AF17" s="1"/>
  <c r="AF18" s="1"/>
  <c r="AF19" s="1"/>
  <c r="AF20" s="1"/>
  <c r="AF21" s="1"/>
  <c r="AF22" s="1"/>
  <c r="AF23" s="1"/>
  <c r="AF24" s="1"/>
  <c r="AF25" s="1"/>
  <c r="AF26" s="1"/>
  <c r="AF27" s="1"/>
  <c r="AF28" s="1"/>
  <c r="AF29" s="1"/>
  <c r="AF30" s="1"/>
  <c r="AF31" s="1"/>
  <c r="AF32" s="1"/>
  <c r="AF33" s="1"/>
  <c r="AF34" s="1"/>
  <c r="AF35" s="1"/>
  <c r="AF36" s="1"/>
  <c r="AF37" s="1"/>
  <c r="AF38" s="1"/>
  <c r="AF39" s="1"/>
  <c r="AF40" s="1"/>
  <c r="AF41" s="1"/>
  <c r="AF42" s="1"/>
  <c r="AF43" s="1"/>
  <c r="AF44" s="1"/>
  <c r="AF45" s="1"/>
  <c r="AF46" s="1"/>
  <c r="AF47" s="1"/>
  <c r="AF48" s="1"/>
  <c r="AF49" s="1"/>
  <c r="AF50" s="1"/>
  <c r="AF51" s="1"/>
  <c r="AF52" s="1"/>
  <c r="AF53" s="1"/>
  <c r="AF54" s="1"/>
  <c r="AF55" s="1"/>
  <c r="AF56" s="1"/>
  <c r="AF57" s="1"/>
  <c r="AF58" s="1"/>
  <c r="AF59" s="1"/>
  <c r="AF60" s="1"/>
  <c r="AF61" s="1"/>
  <c r="AF62" s="1"/>
  <c r="AF63" s="1"/>
  <c r="AF64" s="1"/>
  <c r="AF65" s="1"/>
  <c r="AF66" s="1"/>
  <c r="AF67" s="1"/>
  <c r="AF68" s="1"/>
  <c r="AF69" s="1"/>
  <c r="AF70" s="1"/>
  <c r="AF71" s="1"/>
  <c r="AF72" s="1"/>
  <c r="AF73" s="1"/>
  <c r="AF74" s="1"/>
  <c r="AF75" s="1"/>
  <c r="AF76" s="1"/>
  <c r="AF77" s="1"/>
  <c r="AF78" s="1"/>
  <c r="AF79" s="1"/>
  <c r="AF80" s="1"/>
  <c r="AF81" s="1"/>
  <c r="AF82" s="1"/>
  <c r="AF83" s="1"/>
  <c r="AF84" s="1"/>
  <c r="AF85" s="1"/>
  <c r="AF86" s="1"/>
  <c r="AF87" s="1"/>
  <c r="AF88" s="1"/>
  <c r="AF89" s="1"/>
  <c r="AF90" s="1"/>
  <c r="AF91" s="1"/>
  <c r="AF92" s="1"/>
  <c r="AF93" s="1"/>
  <c r="AF94" s="1"/>
  <c r="AF95" s="1"/>
  <c r="AF96" s="1"/>
  <c r="AF97" s="1"/>
  <c r="AF98" s="1"/>
  <c r="AF99" s="1"/>
  <c r="AF100" s="1"/>
  <c r="AF101" s="1"/>
  <c r="AF102" s="1"/>
  <c r="AF103" s="1"/>
  <c r="AF104" s="1"/>
  <c r="AE6"/>
  <c r="AD6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AD75" s="1"/>
  <c r="AD76" s="1"/>
  <c r="AD77" s="1"/>
  <c r="AD78" s="1"/>
  <c r="AD79" s="1"/>
  <c r="AD80" s="1"/>
  <c r="AD81" s="1"/>
  <c r="AD82" s="1"/>
  <c r="AD83" s="1"/>
  <c r="AD84" s="1"/>
  <c r="AD85" s="1"/>
  <c r="AD86" s="1"/>
  <c r="AD87" s="1"/>
  <c r="AD88" s="1"/>
  <c r="AD89" s="1"/>
  <c r="AD90" s="1"/>
  <c r="AD91" s="1"/>
  <c r="AD92" s="1"/>
  <c r="AD93" s="1"/>
  <c r="AD94" s="1"/>
  <c r="AD95" s="1"/>
  <c r="AD96" s="1"/>
  <c r="AD97" s="1"/>
  <c r="AD98" s="1"/>
  <c r="AD99" s="1"/>
  <c r="AD100" s="1"/>
  <c r="AD101" s="1"/>
  <c r="AD102" s="1"/>
  <c r="AD103" s="1"/>
  <c r="AD104" s="1"/>
  <c r="AC6"/>
  <c r="AC7" s="1"/>
  <c r="AC8" s="1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C34" s="1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48" s="1"/>
  <c r="AC49" s="1"/>
  <c r="AC50" s="1"/>
  <c r="AC51" s="1"/>
  <c r="AC52" s="1"/>
  <c r="AC53" s="1"/>
  <c r="AC54" s="1"/>
  <c r="AC55" s="1"/>
  <c r="AC56" s="1"/>
  <c r="AC57" s="1"/>
  <c r="AC58" s="1"/>
  <c r="AC59" s="1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93" s="1"/>
  <c r="AC94" s="1"/>
  <c r="AC95" s="1"/>
  <c r="AC96" s="1"/>
  <c r="AC97" s="1"/>
  <c r="AC98" s="1"/>
  <c r="AC99" s="1"/>
  <c r="AC100" s="1"/>
  <c r="AC101" s="1"/>
  <c r="AC102" s="1"/>
  <c r="AC103" s="1"/>
  <c r="AC104" s="1"/>
  <c r="AB6"/>
  <c r="AB7" s="1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B34" s="1"/>
  <c r="AB35" s="1"/>
  <c r="AB36" s="1"/>
  <c r="AB37" s="1"/>
  <c r="AB38" s="1"/>
  <c r="AB39" s="1"/>
  <c r="AB40" s="1"/>
  <c r="AB41" s="1"/>
  <c r="AB42" s="1"/>
  <c r="AB43" s="1"/>
  <c r="AB44" s="1"/>
  <c r="AB45" s="1"/>
  <c r="AB46" s="1"/>
  <c r="AB47" s="1"/>
  <c r="AB48" s="1"/>
  <c r="AB49" s="1"/>
  <c r="AB50" s="1"/>
  <c r="AB51" s="1"/>
  <c r="AB52" s="1"/>
  <c r="AB53" s="1"/>
  <c r="AB54" s="1"/>
  <c r="AB55" s="1"/>
  <c r="AB56" s="1"/>
  <c r="AB57" s="1"/>
  <c r="AB58" s="1"/>
  <c r="AB59" s="1"/>
  <c r="AB60" s="1"/>
  <c r="AB61" s="1"/>
  <c r="AB62" s="1"/>
  <c r="AB63" s="1"/>
  <c r="AB64" s="1"/>
  <c r="AB65" s="1"/>
  <c r="AB66" s="1"/>
  <c r="AB67" s="1"/>
  <c r="AB68" s="1"/>
  <c r="AB69" s="1"/>
  <c r="AB70" s="1"/>
  <c r="AB71" s="1"/>
  <c r="AB72" s="1"/>
  <c r="AB73" s="1"/>
  <c r="AB74" s="1"/>
  <c r="AB75" s="1"/>
  <c r="AB76" s="1"/>
  <c r="AB77" s="1"/>
  <c r="AB78" s="1"/>
  <c r="AB79" s="1"/>
  <c r="AB80" s="1"/>
  <c r="AB81" s="1"/>
  <c r="AB82" s="1"/>
  <c r="AB83" s="1"/>
  <c r="AB84" s="1"/>
  <c r="AB85" s="1"/>
  <c r="AB86" s="1"/>
  <c r="AB87" s="1"/>
  <c r="AB88" s="1"/>
  <c r="AB89" s="1"/>
  <c r="AB90" s="1"/>
  <c r="AB91" s="1"/>
  <c r="AB92" s="1"/>
  <c r="AB93" s="1"/>
  <c r="AB94" s="1"/>
  <c r="AB95" s="1"/>
  <c r="AB96" s="1"/>
  <c r="AB97" s="1"/>
  <c r="AB98" s="1"/>
  <c r="AB99" s="1"/>
  <c r="AB100" s="1"/>
  <c r="AB101" s="1"/>
  <c r="AB102" s="1"/>
  <c r="AB103" s="1"/>
  <c r="AB104" s="1"/>
  <c r="AA6"/>
  <c r="AA7" s="1"/>
  <c r="AA8" s="1"/>
  <c r="Z6"/>
  <c r="Z7" s="1"/>
  <c r="Z8" s="1"/>
  <c r="Z9" s="1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Z45" s="1"/>
  <c r="Z46" s="1"/>
  <c r="Z47" s="1"/>
  <c r="Z48" s="1"/>
  <c r="Z49" s="1"/>
  <c r="Z50" s="1"/>
  <c r="Z51" s="1"/>
  <c r="Z52" s="1"/>
  <c r="Z53" s="1"/>
  <c r="Z54" s="1"/>
  <c r="Z55" s="1"/>
  <c r="Z56" s="1"/>
  <c r="Z57" s="1"/>
  <c r="Z58" s="1"/>
  <c r="Z59" s="1"/>
  <c r="Z60" s="1"/>
  <c r="Z61" s="1"/>
  <c r="Z62" s="1"/>
  <c r="Z63" s="1"/>
  <c r="Z64" s="1"/>
  <c r="Z65" s="1"/>
  <c r="Z66" s="1"/>
  <c r="Z67" s="1"/>
  <c r="Z68" s="1"/>
  <c r="Z69" s="1"/>
  <c r="Z70" s="1"/>
  <c r="Z71" s="1"/>
  <c r="Z72" s="1"/>
  <c r="Z73" s="1"/>
  <c r="Z74" s="1"/>
  <c r="Z75" s="1"/>
  <c r="Z76" s="1"/>
  <c r="Z77" s="1"/>
  <c r="Z78" s="1"/>
  <c r="Z79" s="1"/>
  <c r="Z80" s="1"/>
  <c r="Z81" s="1"/>
  <c r="Z82" s="1"/>
  <c r="Z83" s="1"/>
  <c r="Z84" s="1"/>
  <c r="Z85" s="1"/>
  <c r="Z86" s="1"/>
  <c r="Z87" s="1"/>
  <c r="Z88" s="1"/>
  <c r="Z89" s="1"/>
  <c r="Z90" s="1"/>
  <c r="Z91" s="1"/>
  <c r="Z92" s="1"/>
  <c r="Z93" s="1"/>
  <c r="Z94" s="1"/>
  <c r="Z95" s="1"/>
  <c r="Z96" s="1"/>
  <c r="Z97" s="1"/>
  <c r="Z98" s="1"/>
  <c r="Z99" s="1"/>
  <c r="Z100" s="1"/>
  <c r="Z101" s="1"/>
  <c r="Z102" s="1"/>
  <c r="Z103" s="1"/>
  <c r="Z104" s="1"/>
  <c r="Y6"/>
  <c r="Y7" s="1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Y93" s="1"/>
  <c r="Y94" s="1"/>
  <c r="Y95" s="1"/>
  <c r="Y96" s="1"/>
  <c r="Y97" s="1"/>
  <c r="Y98" s="1"/>
  <c r="Y99" s="1"/>
  <c r="Y100" s="1"/>
  <c r="Y101" s="1"/>
  <c r="Y102" s="1"/>
  <c r="Y103" s="1"/>
  <c r="Y104" s="1"/>
  <c r="X6"/>
  <c r="X7" s="1"/>
  <c r="X8" s="1"/>
  <c r="X9" s="1"/>
  <c r="X10" s="1"/>
  <c r="X11" s="1"/>
  <c r="X12" s="1"/>
  <c r="X13" s="1"/>
  <c r="X14" s="1"/>
  <c r="X15" s="1"/>
  <c r="X16" s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  <c r="X30" s="1"/>
  <c r="X31" s="1"/>
  <c r="X32" s="1"/>
  <c r="X33" s="1"/>
  <c r="X34" s="1"/>
  <c r="X35" s="1"/>
  <c r="X36" s="1"/>
  <c r="X37" s="1"/>
  <c r="X38" s="1"/>
  <c r="X39" s="1"/>
  <c r="X40" s="1"/>
  <c r="X41" s="1"/>
  <c r="X42" s="1"/>
  <c r="X43" s="1"/>
  <c r="X44" s="1"/>
  <c r="X45" s="1"/>
  <c r="X46" s="1"/>
  <c r="X47" s="1"/>
  <c r="X48" s="1"/>
  <c r="X49" s="1"/>
  <c r="X50" s="1"/>
  <c r="X51" s="1"/>
  <c r="X52" s="1"/>
  <c r="X53" s="1"/>
  <c r="X54" s="1"/>
  <c r="X55" s="1"/>
  <c r="X56" s="1"/>
  <c r="X57" s="1"/>
  <c r="X58" s="1"/>
  <c r="X59" s="1"/>
  <c r="X60" s="1"/>
  <c r="X61" s="1"/>
  <c r="X62" s="1"/>
  <c r="X63" s="1"/>
  <c r="X64" s="1"/>
  <c r="X65" s="1"/>
  <c r="X66" s="1"/>
  <c r="X67" s="1"/>
  <c r="X68" s="1"/>
  <c r="X69" s="1"/>
  <c r="X70" s="1"/>
  <c r="X71" s="1"/>
  <c r="X72" s="1"/>
  <c r="X73" s="1"/>
  <c r="X74" s="1"/>
  <c r="X75" s="1"/>
  <c r="X76" s="1"/>
  <c r="X77" s="1"/>
  <c r="X78" s="1"/>
  <c r="X79" s="1"/>
  <c r="X80" s="1"/>
  <c r="X81" s="1"/>
  <c r="X82" s="1"/>
  <c r="X83" s="1"/>
  <c r="X84" s="1"/>
  <c r="X85" s="1"/>
  <c r="X86" s="1"/>
  <c r="X87" s="1"/>
  <c r="X88" s="1"/>
  <c r="X89" s="1"/>
  <c r="X90" s="1"/>
  <c r="X91" s="1"/>
  <c r="X92" s="1"/>
  <c r="X93" s="1"/>
  <c r="X94" s="1"/>
  <c r="X95" s="1"/>
  <c r="X96" s="1"/>
  <c r="X97" s="1"/>
  <c r="X98" s="1"/>
  <c r="X99" s="1"/>
  <c r="X100" s="1"/>
  <c r="X101" s="1"/>
  <c r="X102" s="1"/>
  <c r="X103" s="1"/>
  <c r="X104" s="1"/>
  <c r="AI5"/>
  <c r="AN5" s="1"/>
  <c r="AN6" s="1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J5"/>
  <c r="AJ6" s="1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M5"/>
  <c r="AM6" s="1"/>
  <c r="AM7" s="1"/>
  <c r="AM8" s="1"/>
  <c r="AM9" s="1"/>
  <c r="AM10" s="1"/>
  <c r="AM11" s="1"/>
  <c r="AM12" s="1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O5"/>
  <c r="AO6" s="1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Q5"/>
  <c r="AQ6" s="1"/>
  <c r="AQ7" s="1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S5"/>
  <c r="AS6" s="1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Y5"/>
  <c r="Z5"/>
  <c r="AA5"/>
  <c r="AB5"/>
  <c r="AC5"/>
  <c r="AD5"/>
  <c r="AE5"/>
  <c r="AF5"/>
  <c r="AG5"/>
  <c r="X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5"/>
  <c r="W4"/>
  <c r="AU4"/>
  <c r="AI4"/>
  <c r="AJ6" i="3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6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L6"/>
  <c r="AM6"/>
  <c r="AN6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O6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P6"/>
  <c r="AQ6"/>
  <c r="AR6"/>
  <c r="AR7" s="1"/>
  <c r="AS6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AL7"/>
  <c r="AL8" s="1"/>
  <c r="AM7"/>
  <c r="AM8" s="1"/>
  <c r="AM9" s="1"/>
  <c r="AM10" s="1"/>
  <c r="AM11" s="1"/>
  <c r="AM12" s="1"/>
  <c r="AM13" s="1"/>
  <c r="AM14" s="1"/>
  <c r="AM15" s="1"/>
  <c r="AM16" s="1"/>
  <c r="AP7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Q7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R8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AL9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M17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K5"/>
  <c r="AL5"/>
  <c r="AM5"/>
  <c r="AN5"/>
  <c r="AO5"/>
  <c r="AP5"/>
  <c r="AQ5"/>
  <c r="AR5"/>
  <c r="AS5"/>
  <c r="AJ5"/>
  <c r="AI4"/>
  <c r="AV7"/>
  <c r="AW7"/>
  <c r="AX7"/>
  <c r="AY7"/>
  <c r="AZ7"/>
  <c r="BA7"/>
  <c r="BB7"/>
  <c r="BC7"/>
  <c r="BD7"/>
  <c r="AU7"/>
  <c r="AV5"/>
  <c r="AW5"/>
  <c r="AX5"/>
  <c r="AY5"/>
  <c r="AZ5"/>
  <c r="BA5"/>
  <c r="BB5"/>
  <c r="BC5"/>
  <c r="BD5"/>
  <c r="AU5"/>
  <c r="G6"/>
  <c r="G5"/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4"/>
  <c r="G5" i="1"/>
  <c r="AJ3" s="1" a="1"/>
  <c r="AJ3" s="1"/>
  <c r="H5"/>
  <c r="AV3" s="1" a="1"/>
  <c r="AV3" s="1"/>
  <c r="AV5" s="1"/>
  <c r="AJ3" i="3" a="1"/>
  <c r="AJ3" s="1"/>
  <c r="G100" i="4"/>
  <c r="G101"/>
  <c r="G102"/>
  <c r="G103"/>
  <c r="G104"/>
  <c r="G98"/>
  <c r="G99"/>
  <c r="G97"/>
  <c r="G96"/>
  <c r="D5"/>
  <c r="E5"/>
  <c r="G5"/>
  <c r="D6"/>
  <c r="E6"/>
  <c r="G6"/>
  <c r="D7"/>
  <c r="E7"/>
  <c r="G7"/>
  <c r="D8"/>
  <c r="E8"/>
  <c r="G8"/>
  <c r="D9"/>
  <c r="E9"/>
  <c r="G9"/>
  <c r="D10"/>
  <c r="E10"/>
  <c r="G10"/>
  <c r="D11"/>
  <c r="E11"/>
  <c r="G11"/>
  <c r="D12"/>
  <c r="E12"/>
  <c r="G12"/>
  <c r="D13"/>
  <c r="E13"/>
  <c r="G13"/>
  <c r="D14"/>
  <c r="E14"/>
  <c r="G14"/>
  <c r="D15"/>
  <c r="E15"/>
  <c r="G15"/>
  <c r="D16"/>
  <c r="E16"/>
  <c r="G16"/>
  <c r="D17"/>
  <c r="E17"/>
  <c r="G17"/>
  <c r="D18"/>
  <c r="E18"/>
  <c r="G18"/>
  <c r="D19"/>
  <c r="E19"/>
  <c r="G19"/>
  <c r="D20"/>
  <c r="E20"/>
  <c r="G20"/>
  <c r="D21"/>
  <c r="E21"/>
  <c r="G21"/>
  <c r="D22"/>
  <c r="E22"/>
  <c r="G22"/>
  <c r="D23"/>
  <c r="E23"/>
  <c r="G23"/>
  <c r="D24"/>
  <c r="E24"/>
  <c r="G24"/>
  <c r="D25"/>
  <c r="E25"/>
  <c r="G25"/>
  <c r="D26"/>
  <c r="E26"/>
  <c r="G26"/>
  <c r="D27"/>
  <c r="E27"/>
  <c r="G27"/>
  <c r="D28"/>
  <c r="E28"/>
  <c r="G28"/>
  <c r="D29"/>
  <c r="E29"/>
  <c r="G29"/>
  <c r="D30"/>
  <c r="E30"/>
  <c r="G30"/>
  <c r="D31"/>
  <c r="E31"/>
  <c r="G31"/>
  <c r="D32"/>
  <c r="E32"/>
  <c r="G32"/>
  <c r="D33"/>
  <c r="E33"/>
  <c r="G33"/>
  <c r="D34"/>
  <c r="E34"/>
  <c r="G34"/>
  <c r="D35"/>
  <c r="E35"/>
  <c r="G35"/>
  <c r="D36"/>
  <c r="E36"/>
  <c r="G36"/>
  <c r="D37"/>
  <c r="E37"/>
  <c r="G37"/>
  <c r="D38"/>
  <c r="E38"/>
  <c r="G38"/>
  <c r="D39"/>
  <c r="E39"/>
  <c r="G39"/>
  <c r="D40"/>
  <c r="E40"/>
  <c r="G40"/>
  <c r="D41"/>
  <c r="E41"/>
  <c r="G41"/>
  <c r="D42"/>
  <c r="E42"/>
  <c r="G42"/>
  <c r="D43"/>
  <c r="E43"/>
  <c r="G43"/>
  <c r="D44"/>
  <c r="E44"/>
  <c r="G44"/>
  <c r="D45"/>
  <c r="E45"/>
  <c r="G45"/>
  <c r="D46"/>
  <c r="E46"/>
  <c r="G46"/>
  <c r="D47"/>
  <c r="E47"/>
  <c r="G47"/>
  <c r="D48"/>
  <c r="E48"/>
  <c r="G48"/>
  <c r="D49"/>
  <c r="E49"/>
  <c r="G49"/>
  <c r="D50"/>
  <c r="E50"/>
  <c r="G50"/>
  <c r="D51"/>
  <c r="E51"/>
  <c r="G51"/>
  <c r="D52"/>
  <c r="E52"/>
  <c r="G52"/>
  <c r="D53"/>
  <c r="E53"/>
  <c r="G53"/>
  <c r="D54"/>
  <c r="E54"/>
  <c r="G54"/>
  <c r="D55"/>
  <c r="E55"/>
  <c r="G55"/>
  <c r="D56"/>
  <c r="E56"/>
  <c r="G56"/>
  <c r="D57"/>
  <c r="E57"/>
  <c r="G57"/>
  <c r="D58"/>
  <c r="E58"/>
  <c r="G58"/>
  <c r="D59"/>
  <c r="E59"/>
  <c r="G59"/>
  <c r="D60"/>
  <c r="E60"/>
  <c r="G60"/>
  <c r="D61"/>
  <c r="E61"/>
  <c r="G61"/>
  <c r="D62"/>
  <c r="E62"/>
  <c r="G62"/>
  <c r="D63"/>
  <c r="E63"/>
  <c r="G63"/>
  <c r="D64"/>
  <c r="E64"/>
  <c r="G64"/>
  <c r="D65"/>
  <c r="E65"/>
  <c r="G65"/>
  <c r="D66"/>
  <c r="E66"/>
  <c r="G66"/>
  <c r="D67"/>
  <c r="E67"/>
  <c r="G67"/>
  <c r="D68"/>
  <c r="E68"/>
  <c r="G68"/>
  <c r="D69"/>
  <c r="E69"/>
  <c r="G69"/>
  <c r="D70"/>
  <c r="E70"/>
  <c r="G70"/>
  <c r="D71"/>
  <c r="E71"/>
  <c r="G71"/>
  <c r="D72"/>
  <c r="E72"/>
  <c r="G72"/>
  <c r="D73"/>
  <c r="E73"/>
  <c r="G73"/>
  <c r="D74"/>
  <c r="E74"/>
  <c r="G74"/>
  <c r="D75"/>
  <c r="E75"/>
  <c r="G75"/>
  <c r="D76"/>
  <c r="E76"/>
  <c r="G76"/>
  <c r="D77"/>
  <c r="E77"/>
  <c r="G77"/>
  <c r="D78"/>
  <c r="E78"/>
  <c r="G78"/>
  <c r="D79"/>
  <c r="E79"/>
  <c r="G79"/>
  <c r="D80"/>
  <c r="E80"/>
  <c r="G80"/>
  <c r="D81"/>
  <c r="E81"/>
  <c r="G81"/>
  <c r="D82"/>
  <c r="E82"/>
  <c r="G82"/>
  <c r="D83"/>
  <c r="E83"/>
  <c r="G83"/>
  <c r="D84"/>
  <c r="E84"/>
  <c r="G84"/>
  <c r="D85"/>
  <c r="E85"/>
  <c r="G85"/>
  <c r="D86"/>
  <c r="E86"/>
  <c r="G86"/>
  <c r="D87"/>
  <c r="E87"/>
  <c r="G87"/>
  <c r="D88"/>
  <c r="E88"/>
  <c r="G88"/>
  <c r="D89"/>
  <c r="E89"/>
  <c r="G89"/>
  <c r="D90"/>
  <c r="E90"/>
  <c r="G90"/>
  <c r="D91"/>
  <c r="E91"/>
  <c r="G91"/>
  <c r="D92"/>
  <c r="E92"/>
  <c r="G92"/>
  <c r="D93"/>
  <c r="E93"/>
  <c r="G93"/>
  <c r="D94"/>
  <c r="E94"/>
  <c r="G94"/>
  <c r="D95"/>
  <c r="E95"/>
  <c r="G95"/>
  <c r="G4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F109"/>
  <c r="E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109"/>
  <c r="D109"/>
  <c r="B95"/>
  <c r="B96"/>
  <c r="B97"/>
  <c r="B98"/>
  <c r="B99"/>
  <c r="B100"/>
  <c r="B101"/>
  <c r="B102"/>
  <c r="B103"/>
  <c r="B104"/>
  <c r="D5" i="1"/>
  <c r="E4" i="4"/>
  <c r="L1" i="3"/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D4" i="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4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AR7" i="2"/>
  <c r="AT7" s="1"/>
  <c r="AR15"/>
  <c r="AT15" s="1"/>
  <c r="AR23"/>
  <c r="AT23" s="1"/>
  <c r="AR31"/>
  <c r="AT31" s="1"/>
  <c r="AR39"/>
  <c r="AT39" s="1"/>
  <c r="AR47"/>
  <c r="AT47" s="1"/>
  <c r="AR55"/>
  <c r="AT55" s="1"/>
  <c r="AR63"/>
  <c r="AT63" s="1"/>
  <c r="AR71"/>
  <c r="AT71" s="1"/>
  <c r="AR79"/>
  <c r="AT79" s="1"/>
  <c r="AR87"/>
  <c r="AT87" s="1"/>
  <c r="AR95"/>
  <c r="AT95" s="1"/>
  <c r="AR103"/>
  <c r="AT103" s="1"/>
  <c r="K6" i="3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E6"/>
  <c r="C6"/>
  <c r="C7" s="1"/>
  <c r="F5"/>
  <c r="E5"/>
  <c r="D5"/>
  <c r="AU6" i="1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2"/>
  <c r="AU63"/>
  <c r="AU64"/>
  <c r="AU65"/>
  <c r="AU66"/>
  <c r="AU67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98"/>
  <c r="AU99"/>
  <c r="AU100"/>
  <c r="AU101"/>
  <c r="AU102"/>
  <c r="AU103"/>
  <c r="AU104"/>
  <c r="AU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X5" i="2"/>
  <c r="AC5"/>
  <c r="AF5"/>
  <c r="X9"/>
  <c r="AC9"/>
  <c r="Y11"/>
  <c r="X13"/>
  <c r="AF13"/>
  <c r="AC17"/>
  <c r="AF17"/>
  <c r="Y19"/>
  <c r="X21"/>
  <c r="AC21"/>
  <c r="AF21"/>
  <c r="X25"/>
  <c r="AC25"/>
  <c r="Y27"/>
  <c r="X29"/>
  <c r="AF29"/>
  <c r="AC33"/>
  <c r="AF33"/>
  <c r="Y35"/>
  <c r="X37"/>
  <c r="AC37"/>
  <c r="AF37"/>
  <c r="X41"/>
  <c r="AC41"/>
  <c r="Y43"/>
  <c r="X45"/>
  <c r="AF45"/>
  <c r="AC49"/>
  <c r="Y51"/>
  <c r="X53"/>
  <c r="AF53"/>
  <c r="AC57"/>
  <c r="Y59"/>
  <c r="X61"/>
  <c r="AF61"/>
  <c r="AC65"/>
  <c r="Y67"/>
  <c r="X69"/>
  <c r="AF69"/>
  <c r="AB73"/>
  <c r="AC77"/>
  <c r="W79"/>
  <c r="Y81"/>
  <c r="AE81"/>
  <c r="AE83"/>
  <c r="W85"/>
  <c r="AB85"/>
  <c r="W87"/>
  <c r="Y89"/>
  <c r="AE89"/>
  <c r="AE91"/>
  <c r="W93"/>
  <c r="AB93"/>
  <c r="W95"/>
  <c r="Y97"/>
  <c r="AE97"/>
  <c r="AE99"/>
  <c r="W101"/>
  <c r="AB101"/>
  <c r="W103"/>
  <c r="U5"/>
  <c r="Y5" s="1"/>
  <c r="U6"/>
  <c r="U7"/>
  <c r="Y7" s="1"/>
  <c r="U8"/>
  <c r="Y8" s="1"/>
  <c r="U9"/>
  <c r="Y9" s="1"/>
  <c r="U10"/>
  <c r="AA10" s="1"/>
  <c r="U11"/>
  <c r="U12"/>
  <c r="Y12" s="1"/>
  <c r="U13"/>
  <c r="Y13" s="1"/>
  <c r="U14"/>
  <c r="U15"/>
  <c r="Y15" s="1"/>
  <c r="U16"/>
  <c r="Y16" s="1"/>
  <c r="U17"/>
  <c r="Y17" s="1"/>
  <c r="U18"/>
  <c r="U19"/>
  <c r="U20"/>
  <c r="Y20" s="1"/>
  <c r="U21"/>
  <c r="Y21" s="1"/>
  <c r="U22"/>
  <c r="U23"/>
  <c r="Y23" s="1"/>
  <c r="U24"/>
  <c r="Y24" s="1"/>
  <c r="U25"/>
  <c r="Y25" s="1"/>
  <c r="U26"/>
  <c r="AA26" s="1"/>
  <c r="U27"/>
  <c r="U28"/>
  <c r="Y28" s="1"/>
  <c r="U29"/>
  <c r="Y29" s="1"/>
  <c r="U30"/>
  <c r="U31"/>
  <c r="Y31" s="1"/>
  <c r="U32"/>
  <c r="Y32" s="1"/>
  <c r="U33"/>
  <c r="Y33" s="1"/>
  <c r="U34"/>
  <c r="AA34" s="1"/>
  <c r="U35"/>
  <c r="U36"/>
  <c r="Y36" s="1"/>
  <c r="U37"/>
  <c r="Y37" s="1"/>
  <c r="U38"/>
  <c r="U39"/>
  <c r="Y39" s="1"/>
  <c r="U40"/>
  <c r="Y40" s="1"/>
  <c r="U41"/>
  <c r="Y41" s="1"/>
  <c r="U42"/>
  <c r="U43"/>
  <c r="U44"/>
  <c r="Y44" s="1"/>
  <c r="U45"/>
  <c r="Y45" s="1"/>
  <c r="U46"/>
  <c r="U47"/>
  <c r="Y47" s="1"/>
  <c r="U48"/>
  <c r="Y48" s="1"/>
  <c r="U49"/>
  <c r="Y49" s="1"/>
  <c r="U50"/>
  <c r="AD50" s="1"/>
  <c r="U51"/>
  <c r="U52"/>
  <c r="Y52" s="1"/>
  <c r="U53"/>
  <c r="Y53" s="1"/>
  <c r="U54"/>
  <c r="U55"/>
  <c r="Y55" s="1"/>
  <c r="U56"/>
  <c r="Y56" s="1"/>
  <c r="U57"/>
  <c r="Y57" s="1"/>
  <c r="U58"/>
  <c r="U59"/>
  <c r="U60"/>
  <c r="Y60" s="1"/>
  <c r="U61"/>
  <c r="Y61" s="1"/>
  <c r="U62"/>
  <c r="U63"/>
  <c r="Y63" s="1"/>
  <c r="U64"/>
  <c r="Y64" s="1"/>
  <c r="U65"/>
  <c r="Y65" s="1"/>
  <c r="U66"/>
  <c r="U67"/>
  <c r="U68"/>
  <c r="Y68" s="1"/>
  <c r="U69"/>
  <c r="Y69" s="1"/>
  <c r="U70"/>
  <c r="U71"/>
  <c r="Y71" s="1"/>
  <c r="U72"/>
  <c r="X72" s="1"/>
  <c r="U73"/>
  <c r="AC73" s="1"/>
  <c r="U74"/>
  <c r="AE74" s="1"/>
  <c r="U75"/>
  <c r="AF75" s="1"/>
  <c r="U76"/>
  <c r="X76" s="1"/>
  <c r="U77"/>
  <c r="Y77" s="1"/>
  <c r="U78"/>
  <c r="U79"/>
  <c r="AB79" s="1"/>
  <c r="U80"/>
  <c r="X80" s="1"/>
  <c r="U81"/>
  <c r="AA81" s="1"/>
  <c r="U82"/>
  <c r="Z82" s="1"/>
  <c r="U83"/>
  <c r="AA83" s="1"/>
  <c r="U84"/>
  <c r="X84" s="1"/>
  <c r="U85"/>
  <c r="X85" s="1"/>
  <c r="U86"/>
  <c r="U87"/>
  <c r="AB87" s="1"/>
  <c r="U88"/>
  <c r="X88" s="1"/>
  <c r="U89"/>
  <c r="AA89" s="1"/>
  <c r="U90"/>
  <c r="AE90" s="1"/>
  <c r="U91"/>
  <c r="AF91" s="1"/>
  <c r="U92"/>
  <c r="X92" s="1"/>
  <c r="U93"/>
  <c r="X93" s="1"/>
  <c r="U94"/>
  <c r="U95"/>
  <c r="AB95" s="1"/>
  <c r="U96"/>
  <c r="X96" s="1"/>
  <c r="U97"/>
  <c r="AA97" s="1"/>
  <c r="U98"/>
  <c r="AD98" s="1"/>
  <c r="U99"/>
  <c r="AA99" s="1"/>
  <c r="U100"/>
  <c r="X100" s="1"/>
  <c r="U101"/>
  <c r="X101" s="1"/>
  <c r="U102"/>
  <c r="U103"/>
  <c r="AB103" s="1"/>
  <c r="U4"/>
  <c r="Y4" s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4"/>
  <c r="G103"/>
  <c r="O103" s="1"/>
  <c r="G5"/>
  <c r="T5" s="1"/>
  <c r="G6"/>
  <c r="M6" s="1"/>
  <c r="G7"/>
  <c r="K7" s="1"/>
  <c r="G8"/>
  <c r="Q8" s="1"/>
  <c r="G9"/>
  <c r="G10"/>
  <c r="M10" s="1"/>
  <c r="G11"/>
  <c r="G12"/>
  <c r="M12" s="1"/>
  <c r="G13"/>
  <c r="L13" s="1"/>
  <c r="G14"/>
  <c r="M14" s="1"/>
  <c r="G15"/>
  <c r="K15" s="1"/>
  <c r="G16"/>
  <c r="G17"/>
  <c r="S17" s="1"/>
  <c r="G18"/>
  <c r="M18" s="1"/>
  <c r="G19"/>
  <c r="G20"/>
  <c r="M20" s="1"/>
  <c r="G21"/>
  <c r="G22"/>
  <c r="M22" s="1"/>
  <c r="G23"/>
  <c r="K23" s="1"/>
  <c r="G24"/>
  <c r="Q24" s="1"/>
  <c r="G25"/>
  <c r="K25" s="1"/>
  <c r="G26"/>
  <c r="M26" s="1"/>
  <c r="G27"/>
  <c r="G28"/>
  <c r="M28" s="1"/>
  <c r="G29"/>
  <c r="G30"/>
  <c r="M30" s="1"/>
  <c r="G31"/>
  <c r="K31" s="1"/>
  <c r="G32"/>
  <c r="Q32" s="1"/>
  <c r="G33"/>
  <c r="G34"/>
  <c r="M34" s="1"/>
  <c r="G35"/>
  <c r="G36"/>
  <c r="M36" s="1"/>
  <c r="G37"/>
  <c r="T37" s="1"/>
  <c r="G38"/>
  <c r="M38" s="1"/>
  <c r="G39"/>
  <c r="K39" s="1"/>
  <c r="G40"/>
  <c r="Q40" s="1"/>
  <c r="G41"/>
  <c r="L41" s="1"/>
  <c r="G42"/>
  <c r="M42" s="1"/>
  <c r="G43"/>
  <c r="G44"/>
  <c r="M44" s="1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M60" s="1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M76" s="1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M92" s="1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X3" i="1" a="1"/>
  <c r="X3" s="1"/>
  <c r="E5"/>
  <c r="AD4" i="2" l="1"/>
  <c r="X4"/>
  <c r="AD100"/>
  <c r="Y100"/>
  <c r="AE96"/>
  <c r="Z96"/>
  <c r="AA92"/>
  <c r="AC88"/>
  <c r="W88"/>
  <c r="AD84"/>
  <c r="Y84"/>
  <c r="AE80"/>
  <c r="Z80"/>
  <c r="AE76"/>
  <c r="Z76"/>
  <c r="AC72"/>
  <c r="W72"/>
  <c r="Z68"/>
  <c r="AA64"/>
  <c r="AD60"/>
  <c r="AE56"/>
  <c r="W56"/>
  <c r="Z52"/>
  <c r="AA48"/>
  <c r="AD44"/>
  <c r="AE40"/>
  <c r="W40"/>
  <c r="Z36"/>
  <c r="AA32"/>
  <c r="AD28"/>
  <c r="AE24"/>
  <c r="W24"/>
  <c r="Z20"/>
  <c r="AA16"/>
  <c r="AD12"/>
  <c r="AE8"/>
  <c r="W8"/>
  <c r="AR99"/>
  <c r="AT99" s="1"/>
  <c r="AR91"/>
  <c r="AT91" s="1"/>
  <c r="AR83"/>
  <c r="AT83" s="1"/>
  <c r="AR75"/>
  <c r="AT75" s="1"/>
  <c r="AR67"/>
  <c r="AT67" s="1"/>
  <c r="AR59"/>
  <c r="AT59" s="1"/>
  <c r="AR51"/>
  <c r="AT51" s="1"/>
  <c r="AR43"/>
  <c r="AT43" s="1"/>
  <c r="AR35"/>
  <c r="AT35" s="1"/>
  <c r="AR27"/>
  <c r="AT27" s="1"/>
  <c r="AR19"/>
  <c r="AT19" s="1"/>
  <c r="AR11"/>
  <c r="AT11" s="1"/>
  <c r="AS88"/>
  <c r="AU88" s="1"/>
  <c r="AS72"/>
  <c r="AU72" s="1"/>
  <c r="AS56"/>
  <c r="AU56" s="1"/>
  <c r="AS40"/>
  <c r="AU40" s="1"/>
  <c r="AS24"/>
  <c r="AU24" s="1"/>
  <c r="AS8"/>
  <c r="AU8" s="1"/>
  <c r="M48"/>
  <c r="AE4"/>
  <c r="Z4"/>
  <c r="AF101"/>
  <c r="AE100"/>
  <c r="Z100"/>
  <c r="Y99"/>
  <c r="X97"/>
  <c r="AA96"/>
  <c r="AA93"/>
  <c r="AC92"/>
  <c r="W92"/>
  <c r="AC89"/>
  <c r="AD88"/>
  <c r="Y88"/>
  <c r="AF85"/>
  <c r="AE84"/>
  <c r="Z84"/>
  <c r="Y83"/>
  <c r="X81"/>
  <c r="AA80"/>
  <c r="X77"/>
  <c r="AA76"/>
  <c r="AC75"/>
  <c r="AD72"/>
  <c r="Y72"/>
  <c r="AC69"/>
  <c r="AA68"/>
  <c r="AF65"/>
  <c r="AD64"/>
  <c r="AE60"/>
  <c r="W60"/>
  <c r="X57"/>
  <c r="Z56"/>
  <c r="AC53"/>
  <c r="AA52"/>
  <c r="AF49"/>
  <c r="AD48"/>
  <c r="AE44"/>
  <c r="W44"/>
  <c r="Z40"/>
  <c r="AA36"/>
  <c r="AD32"/>
  <c r="AE28"/>
  <c r="W28"/>
  <c r="Z24"/>
  <c r="AA20"/>
  <c r="AD16"/>
  <c r="AE12"/>
  <c r="W12"/>
  <c r="Z8"/>
  <c r="AR100"/>
  <c r="AT100" s="1"/>
  <c r="AR92"/>
  <c r="AT92" s="1"/>
  <c r="AR84"/>
  <c r="AT84" s="1"/>
  <c r="AR76"/>
  <c r="AT76" s="1"/>
  <c r="AR68"/>
  <c r="AT68" s="1"/>
  <c r="AR60"/>
  <c r="AT60" s="1"/>
  <c r="AR52"/>
  <c r="AT52" s="1"/>
  <c r="AR44"/>
  <c r="AT44" s="1"/>
  <c r="AR36"/>
  <c r="AT36" s="1"/>
  <c r="AR28"/>
  <c r="AT28" s="1"/>
  <c r="AR20"/>
  <c r="AT20" s="1"/>
  <c r="AR12"/>
  <c r="AT12" s="1"/>
  <c r="AF4"/>
  <c r="AA4"/>
  <c r="AA100"/>
  <c r="AC96"/>
  <c r="W96"/>
  <c r="AD92"/>
  <c r="Y92"/>
  <c r="AE88"/>
  <c r="Z88"/>
  <c r="AA84"/>
  <c r="AC80"/>
  <c r="W80"/>
  <c r="AC76"/>
  <c r="W76"/>
  <c r="AE72"/>
  <c r="Z72"/>
  <c r="AD68"/>
  <c r="AE64"/>
  <c r="W64"/>
  <c r="Z60"/>
  <c r="AA56"/>
  <c r="AD52"/>
  <c r="AE48"/>
  <c r="W48"/>
  <c r="Z44"/>
  <c r="AA40"/>
  <c r="AD36"/>
  <c r="AE32"/>
  <c r="W32"/>
  <c r="Z28"/>
  <c r="AA24"/>
  <c r="AD20"/>
  <c r="AE16"/>
  <c r="W16"/>
  <c r="Z12"/>
  <c r="AA8"/>
  <c r="M80"/>
  <c r="M32"/>
  <c r="AB4"/>
  <c r="AA101"/>
  <c r="AC100"/>
  <c r="W100"/>
  <c r="AC97"/>
  <c r="AD96"/>
  <c r="Y96"/>
  <c r="AF93"/>
  <c r="AE92"/>
  <c r="Z92"/>
  <c r="Y91"/>
  <c r="X89"/>
  <c r="AA88"/>
  <c r="AA85"/>
  <c r="AC84"/>
  <c r="W84"/>
  <c r="AC81"/>
  <c r="AD80"/>
  <c r="Y80"/>
  <c r="AF77"/>
  <c r="AD76"/>
  <c r="Y76"/>
  <c r="Y73"/>
  <c r="AA72"/>
  <c r="AE68"/>
  <c r="W68"/>
  <c r="X65"/>
  <c r="Z64"/>
  <c r="AC61"/>
  <c r="AA60"/>
  <c r="AF57"/>
  <c r="AD56"/>
  <c r="AE52"/>
  <c r="W52"/>
  <c r="X49"/>
  <c r="Z48"/>
  <c r="AC45"/>
  <c r="AA44"/>
  <c r="AF41"/>
  <c r="AD40"/>
  <c r="AE36"/>
  <c r="W36"/>
  <c r="X33"/>
  <c r="Z32"/>
  <c r="AC29"/>
  <c r="AA28"/>
  <c r="AF25"/>
  <c r="AD24"/>
  <c r="AE20"/>
  <c r="W20"/>
  <c r="X17"/>
  <c r="Z16"/>
  <c r="AC13"/>
  <c r="AA12"/>
  <c r="AF9"/>
  <c r="AD8"/>
  <c r="AS101"/>
  <c r="AU101" s="1"/>
  <c r="AS93"/>
  <c r="AU93" s="1"/>
  <c r="AS85"/>
  <c r="AU85" s="1"/>
  <c r="AS77"/>
  <c r="AU77" s="1"/>
  <c r="AS69"/>
  <c r="AU69" s="1"/>
  <c r="AS61"/>
  <c r="AU61" s="1"/>
  <c r="AS57"/>
  <c r="AU57" s="1"/>
  <c r="AS49"/>
  <c r="AU49" s="1"/>
  <c r="AS41"/>
  <c r="AU41" s="1"/>
  <c r="AS33"/>
  <c r="AU33" s="1"/>
  <c r="AS25"/>
  <c r="AU25" s="1"/>
  <c r="AS17"/>
  <c r="AU17" s="1"/>
  <c r="AS13"/>
  <c r="AU13" s="1"/>
  <c r="AS5"/>
  <c r="AU5" s="1"/>
  <c r="AR102"/>
  <c r="AT102" s="1"/>
  <c r="AR98"/>
  <c r="AT98" s="1"/>
  <c r="AR94"/>
  <c r="AT94" s="1"/>
  <c r="AR90"/>
  <c r="AT90" s="1"/>
  <c r="AR86"/>
  <c r="AT86" s="1"/>
  <c r="AR82"/>
  <c r="AT82" s="1"/>
  <c r="AR78"/>
  <c r="AT78" s="1"/>
  <c r="AR74"/>
  <c r="AT74" s="1"/>
  <c r="AR70"/>
  <c r="AT70" s="1"/>
  <c r="AR66"/>
  <c r="AT66" s="1"/>
  <c r="AR62"/>
  <c r="AT62" s="1"/>
  <c r="AR58"/>
  <c r="AT58" s="1"/>
  <c r="AR54"/>
  <c r="AT54" s="1"/>
  <c r="AR50"/>
  <c r="AT50" s="1"/>
  <c r="AR46"/>
  <c r="AT46" s="1"/>
  <c r="AR42"/>
  <c r="AT42" s="1"/>
  <c r="AR38"/>
  <c r="AT38" s="1"/>
  <c r="AR34"/>
  <c r="AT34" s="1"/>
  <c r="AR30"/>
  <c r="AT30" s="1"/>
  <c r="AR26"/>
  <c r="AT26" s="1"/>
  <c r="AR22"/>
  <c r="AT22" s="1"/>
  <c r="AR18"/>
  <c r="AT18" s="1"/>
  <c r="AR14"/>
  <c r="AT14" s="1"/>
  <c r="AR10"/>
  <c r="AT10" s="1"/>
  <c r="AR6"/>
  <c r="AT6" s="1"/>
  <c r="AS97"/>
  <c r="AU97" s="1"/>
  <c r="AS89"/>
  <c r="AU89" s="1"/>
  <c r="AS81"/>
  <c r="AU81" s="1"/>
  <c r="AS73"/>
  <c r="AU73" s="1"/>
  <c r="AS65"/>
  <c r="AU65" s="1"/>
  <c r="AS53"/>
  <c r="AU53" s="1"/>
  <c r="AS45"/>
  <c r="AU45" s="1"/>
  <c r="AS37"/>
  <c r="AU37" s="1"/>
  <c r="AS29"/>
  <c r="AU29" s="1"/>
  <c r="AS21"/>
  <c r="AU21" s="1"/>
  <c r="AS9"/>
  <c r="AU9" s="1"/>
  <c r="AS4"/>
  <c r="AU4" s="1"/>
  <c r="AR4"/>
  <c r="AT4" s="1"/>
  <c r="AP5" i="1"/>
  <c r="AP6" s="1"/>
  <c r="AP7" s="1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L5"/>
  <c r="AL6" s="1"/>
  <c r="AL7" s="1"/>
  <c r="AL8" s="1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R5"/>
  <c r="AR6" s="1"/>
  <c r="AR7" s="1"/>
  <c r="AR8" s="1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F7" i="3"/>
  <c r="G7"/>
  <c r="L3" a="1"/>
  <c r="L3" s="1"/>
  <c r="L8" s="1"/>
  <c r="X3" a="1"/>
  <c r="X3" s="1"/>
  <c r="X14" s="1"/>
  <c r="L29" i="2"/>
  <c r="S29"/>
  <c r="T21"/>
  <c r="L21"/>
  <c r="K9"/>
  <c r="S9"/>
  <c r="X102"/>
  <c r="AB102"/>
  <c r="AF102"/>
  <c r="X94"/>
  <c r="AB94"/>
  <c r="AF94"/>
  <c r="X86"/>
  <c r="AB86"/>
  <c r="AF86"/>
  <c r="Y78"/>
  <c r="X78"/>
  <c r="AB78"/>
  <c r="AF78"/>
  <c r="Y70"/>
  <c r="AC70"/>
  <c r="X70"/>
  <c r="AB70"/>
  <c r="AF70"/>
  <c r="Y62"/>
  <c r="AC62"/>
  <c r="X62"/>
  <c r="AB62"/>
  <c r="AF62"/>
  <c r="Y54"/>
  <c r="AC54"/>
  <c r="X54"/>
  <c r="AB54"/>
  <c r="AF54"/>
  <c r="Y46"/>
  <c r="AC46"/>
  <c r="X46"/>
  <c r="AB46"/>
  <c r="AF46"/>
  <c r="Y38"/>
  <c r="AC38"/>
  <c r="X38"/>
  <c r="AB38"/>
  <c r="AF38"/>
  <c r="Y30"/>
  <c r="AC30"/>
  <c r="X30"/>
  <c r="AB30"/>
  <c r="AF30"/>
  <c r="Y22"/>
  <c r="AC22"/>
  <c r="X22"/>
  <c r="AB22"/>
  <c r="AF22"/>
  <c r="Y14"/>
  <c r="AC14"/>
  <c r="X14"/>
  <c r="AB14"/>
  <c r="AF14"/>
  <c r="Y6"/>
  <c r="AC6"/>
  <c r="X6"/>
  <c r="AB6"/>
  <c r="AF6"/>
  <c r="Z103"/>
  <c r="AD103"/>
  <c r="Z95"/>
  <c r="AD95"/>
  <c r="Z87"/>
  <c r="AD87"/>
  <c r="Z79"/>
  <c r="AD79"/>
  <c r="W71"/>
  <c r="AA71"/>
  <c r="AE71"/>
  <c r="Z71"/>
  <c r="AD71"/>
  <c r="W63"/>
  <c r="AA63"/>
  <c r="AE63"/>
  <c r="Z63"/>
  <c r="AD63"/>
  <c r="W55"/>
  <c r="AA55"/>
  <c r="AE55"/>
  <c r="Z55"/>
  <c r="AD55"/>
  <c r="W47"/>
  <c r="AA47"/>
  <c r="AE47"/>
  <c r="Z47"/>
  <c r="AD47"/>
  <c r="W39"/>
  <c r="AA39"/>
  <c r="AE39"/>
  <c r="Z39"/>
  <c r="AD39"/>
  <c r="W31"/>
  <c r="AA31"/>
  <c r="AE31"/>
  <c r="Z31"/>
  <c r="AD31"/>
  <c r="W23"/>
  <c r="AA23"/>
  <c r="AE23"/>
  <c r="Z23"/>
  <c r="AD23"/>
  <c r="W11"/>
  <c r="AA11"/>
  <c r="AE11"/>
  <c r="Z11"/>
  <c r="AD11"/>
  <c r="S93"/>
  <c r="T65"/>
  <c r="S61"/>
  <c r="L53"/>
  <c r="L25"/>
  <c r="AD90"/>
  <c r="AD82"/>
  <c r="AA70"/>
  <c r="AA62"/>
  <c r="AA54"/>
  <c r="AA46"/>
  <c r="AA38"/>
  <c r="AA14"/>
  <c r="AA6"/>
  <c r="T93"/>
  <c r="L89"/>
  <c r="K81"/>
  <c r="K69"/>
  <c r="L57"/>
  <c r="K49"/>
  <c r="S25"/>
  <c r="X103"/>
  <c r="AC95"/>
  <c r="AC94"/>
  <c r="W94"/>
  <c r="X87"/>
  <c r="X79"/>
  <c r="AC78"/>
  <c r="AD62"/>
  <c r="AD46"/>
  <c r="K41"/>
  <c r="S41"/>
  <c r="S33"/>
  <c r="T33"/>
  <c r="X98"/>
  <c r="AB98"/>
  <c r="AF98"/>
  <c r="X90"/>
  <c r="AB90"/>
  <c r="AF90"/>
  <c r="X82"/>
  <c r="AB82"/>
  <c r="AF82"/>
  <c r="Y74"/>
  <c r="AC74"/>
  <c r="X74"/>
  <c r="AB74"/>
  <c r="AF74"/>
  <c r="Y66"/>
  <c r="AC66"/>
  <c r="X66"/>
  <c r="AB66"/>
  <c r="AF66"/>
  <c r="Y58"/>
  <c r="AC58"/>
  <c r="X58"/>
  <c r="AB58"/>
  <c r="AF58"/>
  <c r="Y50"/>
  <c r="AC50"/>
  <c r="X50"/>
  <c r="AB50"/>
  <c r="AF50"/>
  <c r="Y42"/>
  <c r="AC42"/>
  <c r="X42"/>
  <c r="AB42"/>
  <c r="AF42"/>
  <c r="Y34"/>
  <c r="AC34"/>
  <c r="X34"/>
  <c r="AB34"/>
  <c r="AF34"/>
  <c r="Y26"/>
  <c r="AC26"/>
  <c r="X26"/>
  <c r="AB26"/>
  <c r="AF26"/>
  <c r="Y18"/>
  <c r="AC18"/>
  <c r="X18"/>
  <c r="AB18"/>
  <c r="AF18"/>
  <c r="Y10"/>
  <c r="AC10"/>
  <c r="X10"/>
  <c r="AB10"/>
  <c r="AF10"/>
  <c r="Z99"/>
  <c r="AD99"/>
  <c r="Z91"/>
  <c r="AD91"/>
  <c r="Z83"/>
  <c r="AD83"/>
  <c r="W75"/>
  <c r="AA75"/>
  <c r="AE75"/>
  <c r="Z75"/>
  <c r="AD75"/>
  <c r="W67"/>
  <c r="AA67"/>
  <c r="AE67"/>
  <c r="Z67"/>
  <c r="AD67"/>
  <c r="W59"/>
  <c r="AA59"/>
  <c r="AE59"/>
  <c r="Z59"/>
  <c r="AD59"/>
  <c r="W51"/>
  <c r="AA51"/>
  <c r="AE51"/>
  <c r="Z51"/>
  <c r="AD51"/>
  <c r="W43"/>
  <c r="AA43"/>
  <c r="AE43"/>
  <c r="Z43"/>
  <c r="AD43"/>
  <c r="W35"/>
  <c r="AA35"/>
  <c r="AE35"/>
  <c r="Z35"/>
  <c r="AD35"/>
  <c r="W27"/>
  <c r="AA27"/>
  <c r="AE27"/>
  <c r="Z27"/>
  <c r="AD27"/>
  <c r="W19"/>
  <c r="AA19"/>
  <c r="AE19"/>
  <c r="Z19"/>
  <c r="AD19"/>
  <c r="W15"/>
  <c r="AA15"/>
  <c r="AE15"/>
  <c r="Z15"/>
  <c r="AD15"/>
  <c r="W7"/>
  <c r="AA7"/>
  <c r="AE7"/>
  <c r="Z7"/>
  <c r="AD7"/>
  <c r="T97"/>
  <c r="L85"/>
  <c r="S73"/>
  <c r="T13"/>
  <c r="L5"/>
  <c r="AA102"/>
  <c r="Y98"/>
  <c r="AA94"/>
  <c r="Y90"/>
  <c r="AA86"/>
  <c r="Y82"/>
  <c r="AA78"/>
  <c r="W74"/>
  <c r="AA66"/>
  <c r="AA58"/>
  <c r="AA50"/>
  <c r="AA42"/>
  <c r="AA30"/>
  <c r="AA22"/>
  <c r="AA18"/>
  <c r="K101"/>
  <c r="T61"/>
  <c r="K33"/>
  <c r="K17"/>
  <c r="L9"/>
  <c r="AC103"/>
  <c r="AC102"/>
  <c r="W102"/>
  <c r="AF99"/>
  <c r="AE98"/>
  <c r="Z98"/>
  <c r="X95"/>
  <c r="AA91"/>
  <c r="Z90"/>
  <c r="AC87"/>
  <c r="AC86"/>
  <c r="W86"/>
  <c r="AF83"/>
  <c r="AE82"/>
  <c r="AC79"/>
  <c r="X75"/>
  <c r="Z74"/>
  <c r="AB71"/>
  <c r="AD70"/>
  <c r="AB67"/>
  <c r="AD66"/>
  <c r="AB63"/>
  <c r="AB59"/>
  <c r="AD58"/>
  <c r="AB55"/>
  <c r="AD54"/>
  <c r="AB51"/>
  <c r="AB47"/>
  <c r="AB43"/>
  <c r="AD42"/>
  <c r="AB39"/>
  <c r="AD38"/>
  <c r="AB35"/>
  <c r="AD34"/>
  <c r="AB31"/>
  <c r="AD30"/>
  <c r="AB27"/>
  <c r="AD26"/>
  <c r="AB23"/>
  <c r="AD22"/>
  <c r="AB19"/>
  <c r="AD18"/>
  <c r="AB15"/>
  <c r="AD14"/>
  <c r="AB11"/>
  <c r="AD10"/>
  <c r="AB7"/>
  <c r="AD6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L101"/>
  <c r="M96"/>
  <c r="S89"/>
  <c r="T81"/>
  <c r="S77"/>
  <c r="L69"/>
  <c r="M64"/>
  <c r="S57"/>
  <c r="T49"/>
  <c r="S45"/>
  <c r="K37"/>
  <c r="T17"/>
  <c r="AE103"/>
  <c r="Y103"/>
  <c r="AD102"/>
  <c r="Y102"/>
  <c r="AC101"/>
  <c r="AB99"/>
  <c r="W99"/>
  <c r="AA98"/>
  <c r="AF97"/>
  <c r="AE95"/>
  <c r="Y95"/>
  <c r="AD94"/>
  <c r="Y94"/>
  <c r="AC93"/>
  <c r="AB91"/>
  <c r="W91"/>
  <c r="AA90"/>
  <c r="AF89"/>
  <c r="AE87"/>
  <c r="Y87"/>
  <c r="AD86"/>
  <c r="Y86"/>
  <c r="AC85"/>
  <c r="AB83"/>
  <c r="W83"/>
  <c r="AA82"/>
  <c r="AF81"/>
  <c r="AE79"/>
  <c r="Y79"/>
  <c r="AD78"/>
  <c r="W78"/>
  <c r="Y75"/>
  <c r="AA74"/>
  <c r="AC71"/>
  <c r="AE70"/>
  <c r="W70"/>
  <c r="AC67"/>
  <c r="AE66"/>
  <c r="W66"/>
  <c r="AC63"/>
  <c r="AE62"/>
  <c r="W62"/>
  <c r="AC59"/>
  <c r="AE58"/>
  <c r="W58"/>
  <c r="AC55"/>
  <c r="AE54"/>
  <c r="W54"/>
  <c r="AC51"/>
  <c r="AE50"/>
  <c r="W50"/>
  <c r="AC47"/>
  <c r="AE46"/>
  <c r="W46"/>
  <c r="AC43"/>
  <c r="AE42"/>
  <c r="W42"/>
  <c r="AC39"/>
  <c r="AE38"/>
  <c r="W38"/>
  <c r="AC35"/>
  <c r="AE34"/>
  <c r="W34"/>
  <c r="AC31"/>
  <c r="AE30"/>
  <c r="W30"/>
  <c r="AC27"/>
  <c r="AE26"/>
  <c r="W26"/>
  <c r="AC23"/>
  <c r="AE22"/>
  <c r="W22"/>
  <c r="AC19"/>
  <c r="AE18"/>
  <c r="W18"/>
  <c r="AC15"/>
  <c r="AE14"/>
  <c r="W14"/>
  <c r="AC11"/>
  <c r="AE10"/>
  <c r="W10"/>
  <c r="AC7"/>
  <c r="AE6"/>
  <c r="W6"/>
  <c r="Q16"/>
  <c r="M16"/>
  <c r="Z101"/>
  <c r="AD101"/>
  <c r="Z97"/>
  <c r="AD97"/>
  <c r="Z93"/>
  <c r="AD93"/>
  <c r="Z89"/>
  <c r="AD89"/>
  <c r="Z85"/>
  <c r="AD85"/>
  <c r="Z81"/>
  <c r="AD81"/>
  <c r="W77"/>
  <c r="AA77"/>
  <c r="AE77"/>
  <c r="Z77"/>
  <c r="AD77"/>
  <c r="W73"/>
  <c r="AA73"/>
  <c r="AE73"/>
  <c r="Z73"/>
  <c r="AD73"/>
  <c r="W69"/>
  <c r="AA69"/>
  <c r="AE69"/>
  <c r="Z69"/>
  <c r="AD69"/>
  <c r="W65"/>
  <c r="AA65"/>
  <c r="AE65"/>
  <c r="Z65"/>
  <c r="AD65"/>
  <c r="W61"/>
  <c r="AA61"/>
  <c r="AE61"/>
  <c r="Z61"/>
  <c r="AD61"/>
  <c r="W57"/>
  <c r="AA57"/>
  <c r="AE57"/>
  <c r="Z57"/>
  <c r="AD57"/>
  <c r="W53"/>
  <c r="AA53"/>
  <c r="AE53"/>
  <c r="Z53"/>
  <c r="AD53"/>
  <c r="W49"/>
  <c r="AA49"/>
  <c r="AE49"/>
  <c r="Z49"/>
  <c r="AD49"/>
  <c r="W45"/>
  <c r="AA45"/>
  <c r="AE45"/>
  <c r="Z45"/>
  <c r="AD45"/>
  <c r="W41"/>
  <c r="AA41"/>
  <c r="AE41"/>
  <c r="Z41"/>
  <c r="AD41"/>
  <c r="W37"/>
  <c r="AA37"/>
  <c r="AE37"/>
  <c r="Z37"/>
  <c r="AD37"/>
  <c r="W33"/>
  <c r="AA33"/>
  <c r="AE33"/>
  <c r="Z33"/>
  <c r="AD33"/>
  <c r="W29"/>
  <c r="AA29"/>
  <c r="AE29"/>
  <c r="Z29"/>
  <c r="AD29"/>
  <c r="W25"/>
  <c r="AA25"/>
  <c r="AE25"/>
  <c r="Z25"/>
  <c r="AD25"/>
  <c r="W21"/>
  <c r="AA21"/>
  <c r="AE21"/>
  <c r="Z21"/>
  <c r="AD21"/>
  <c r="W17"/>
  <c r="AA17"/>
  <c r="AE17"/>
  <c r="Z17"/>
  <c r="AD17"/>
  <c r="W13"/>
  <c r="AA13"/>
  <c r="AE13"/>
  <c r="Z13"/>
  <c r="AD13"/>
  <c r="W9"/>
  <c r="AA9"/>
  <c r="AE9"/>
  <c r="Z9"/>
  <c r="AD9"/>
  <c r="W5"/>
  <c r="AA5"/>
  <c r="AE5"/>
  <c r="Z5"/>
  <c r="AD5"/>
  <c r="K97"/>
  <c r="K85"/>
  <c r="T77"/>
  <c r="L73"/>
  <c r="K65"/>
  <c r="K53"/>
  <c r="T45"/>
  <c r="L37"/>
  <c r="T29"/>
  <c r="K21"/>
  <c r="S13"/>
  <c r="K5"/>
  <c r="AF103"/>
  <c r="AA103"/>
  <c r="AE102"/>
  <c r="Z102"/>
  <c r="AE101"/>
  <c r="Y101"/>
  <c r="AC99"/>
  <c r="X99"/>
  <c r="AC98"/>
  <c r="W98"/>
  <c r="AB97"/>
  <c r="W97"/>
  <c r="AF95"/>
  <c r="AA95"/>
  <c r="AE94"/>
  <c r="Z94"/>
  <c r="AE93"/>
  <c r="Y93"/>
  <c r="AC91"/>
  <c r="X91"/>
  <c r="AC90"/>
  <c r="W90"/>
  <c r="AB89"/>
  <c r="W89"/>
  <c r="AF87"/>
  <c r="AA87"/>
  <c r="AE86"/>
  <c r="Z86"/>
  <c r="AE85"/>
  <c r="Y85"/>
  <c r="AC83"/>
  <c r="X83"/>
  <c r="AC82"/>
  <c r="W82"/>
  <c r="AB81"/>
  <c r="W81"/>
  <c r="AF79"/>
  <c r="AA79"/>
  <c r="AE78"/>
  <c r="Z78"/>
  <c r="AB77"/>
  <c r="AB75"/>
  <c r="AD74"/>
  <c r="AF73"/>
  <c r="X73"/>
  <c r="AF71"/>
  <c r="X71"/>
  <c r="Z70"/>
  <c r="AB69"/>
  <c r="AF67"/>
  <c r="X67"/>
  <c r="Z66"/>
  <c r="AB65"/>
  <c r="AF63"/>
  <c r="X63"/>
  <c r="Z62"/>
  <c r="AB61"/>
  <c r="AF59"/>
  <c r="X59"/>
  <c r="Z58"/>
  <c r="AB57"/>
  <c r="AF55"/>
  <c r="X55"/>
  <c r="Z54"/>
  <c r="AB53"/>
  <c r="AF51"/>
  <c r="X51"/>
  <c r="Z50"/>
  <c r="AB49"/>
  <c r="AF47"/>
  <c r="X47"/>
  <c r="Z46"/>
  <c r="AB45"/>
  <c r="AF43"/>
  <c r="X43"/>
  <c r="Z42"/>
  <c r="AB41"/>
  <c r="AF39"/>
  <c r="X39"/>
  <c r="Z38"/>
  <c r="AB37"/>
  <c r="AF35"/>
  <c r="X35"/>
  <c r="Z34"/>
  <c r="AB33"/>
  <c r="AF31"/>
  <c r="X31"/>
  <c r="Z30"/>
  <c r="AB29"/>
  <c r="AF27"/>
  <c r="X27"/>
  <c r="Z26"/>
  <c r="AB25"/>
  <c r="AF23"/>
  <c r="X23"/>
  <c r="Z22"/>
  <c r="AB21"/>
  <c r="AF19"/>
  <c r="X19"/>
  <c r="Z18"/>
  <c r="AB17"/>
  <c r="AF15"/>
  <c r="X15"/>
  <c r="Z14"/>
  <c r="AB13"/>
  <c r="AF11"/>
  <c r="X11"/>
  <c r="Z10"/>
  <c r="AB9"/>
  <c r="AF7"/>
  <c r="X7"/>
  <c r="Z6"/>
  <c r="AB5"/>
  <c r="W4"/>
  <c r="AC4"/>
  <c r="AF100"/>
  <c r="AB100"/>
  <c r="AF96"/>
  <c r="AB96"/>
  <c r="AF92"/>
  <c r="AB92"/>
  <c r="AF88"/>
  <c r="AB88"/>
  <c r="AF84"/>
  <c r="AB84"/>
  <c r="AF80"/>
  <c r="AB80"/>
  <c r="AF76"/>
  <c r="AB76"/>
  <c r="AF72"/>
  <c r="AB72"/>
  <c r="AF68"/>
  <c r="AB68"/>
  <c r="X68"/>
  <c r="AF64"/>
  <c r="AB64"/>
  <c r="X64"/>
  <c r="AF60"/>
  <c r="AB60"/>
  <c r="X60"/>
  <c r="AF56"/>
  <c r="AB56"/>
  <c r="X56"/>
  <c r="AF52"/>
  <c r="AB52"/>
  <c r="X52"/>
  <c r="AF48"/>
  <c r="AB48"/>
  <c r="X48"/>
  <c r="AF44"/>
  <c r="AB44"/>
  <c r="X44"/>
  <c r="AF40"/>
  <c r="AB40"/>
  <c r="X40"/>
  <c r="AF36"/>
  <c r="AB36"/>
  <c r="X36"/>
  <c r="AF32"/>
  <c r="AB32"/>
  <c r="X32"/>
  <c r="AF28"/>
  <c r="AB28"/>
  <c r="X28"/>
  <c r="AF24"/>
  <c r="AB24"/>
  <c r="X24"/>
  <c r="AF20"/>
  <c r="AB20"/>
  <c r="X20"/>
  <c r="AF16"/>
  <c r="AB16"/>
  <c r="X16"/>
  <c r="AF12"/>
  <c r="AB12"/>
  <c r="X12"/>
  <c r="AF8"/>
  <c r="AB8"/>
  <c r="X8"/>
  <c r="AC68"/>
  <c r="AC64"/>
  <c r="AC60"/>
  <c r="AC56"/>
  <c r="AC52"/>
  <c r="AC48"/>
  <c r="AC44"/>
  <c r="AC40"/>
  <c r="AC36"/>
  <c r="AC32"/>
  <c r="AC28"/>
  <c r="AC24"/>
  <c r="AC20"/>
  <c r="AC16"/>
  <c r="AC12"/>
  <c r="AC8"/>
  <c r="C8" i="3"/>
  <c r="G8" s="1"/>
  <c r="F6"/>
  <c r="E7"/>
  <c r="E8"/>
  <c r="D8"/>
  <c r="D7"/>
  <c r="D6"/>
  <c r="AV7" i="1"/>
  <c r="AV15"/>
  <c r="AV23"/>
  <c r="AV31"/>
  <c r="AV39"/>
  <c r="AV43"/>
  <c r="AV51"/>
  <c r="AV59"/>
  <c r="AV67"/>
  <c r="AV75"/>
  <c r="AV79"/>
  <c r="AV87"/>
  <c r="AV91"/>
  <c r="AV95"/>
  <c r="AV104"/>
  <c r="AV102"/>
  <c r="AV100"/>
  <c r="AV98"/>
  <c r="AV96"/>
  <c r="AV94"/>
  <c r="AV92"/>
  <c r="AV90"/>
  <c r="AV88"/>
  <c r="AV86"/>
  <c r="AV84"/>
  <c r="AV82"/>
  <c r="AV80"/>
  <c r="AV78"/>
  <c r="AV76"/>
  <c r="AV74"/>
  <c r="AV72"/>
  <c r="AV70"/>
  <c r="AV68"/>
  <c r="AV66"/>
  <c r="AV64"/>
  <c r="AV62"/>
  <c r="AV60"/>
  <c r="AV58"/>
  <c r="AV56"/>
  <c r="AV54"/>
  <c r="AV52"/>
  <c r="AV50"/>
  <c r="AV48"/>
  <c r="AV46"/>
  <c r="AV44"/>
  <c r="AV42"/>
  <c r="AV40"/>
  <c r="AV38"/>
  <c r="AV36"/>
  <c r="AV34"/>
  <c r="AV32"/>
  <c r="AV30"/>
  <c r="AV28"/>
  <c r="AV26"/>
  <c r="AV24"/>
  <c r="AV22"/>
  <c r="AV20"/>
  <c r="AV18"/>
  <c r="AV16"/>
  <c r="AV14"/>
  <c r="AV12"/>
  <c r="AV10"/>
  <c r="AV8"/>
  <c r="AV101"/>
  <c r="AV6"/>
  <c r="AV103"/>
  <c r="AV99"/>
  <c r="AV11"/>
  <c r="AV19"/>
  <c r="AV27"/>
  <c r="AV35"/>
  <c r="AV47"/>
  <c r="AV55"/>
  <c r="AV63"/>
  <c r="AV71"/>
  <c r="AV83"/>
  <c r="AV9"/>
  <c r="AV13"/>
  <c r="AV17"/>
  <c r="AV21"/>
  <c r="AV25"/>
  <c r="AV29"/>
  <c r="AV33"/>
  <c r="AV37"/>
  <c r="AV41"/>
  <c r="AV45"/>
  <c r="AV49"/>
  <c r="AV53"/>
  <c r="AV57"/>
  <c r="AV61"/>
  <c r="AV65"/>
  <c r="AV69"/>
  <c r="AV73"/>
  <c r="AV77"/>
  <c r="AV81"/>
  <c r="AV85"/>
  <c r="AV89"/>
  <c r="AV93"/>
  <c r="AV97"/>
  <c r="I14" i="2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C6" i="1"/>
  <c r="L1"/>
  <c r="L3" a="1"/>
  <c r="L3" s="1"/>
  <c r="H6" l="1"/>
  <c r="G6"/>
  <c r="C9" i="3"/>
  <c r="G9" s="1"/>
  <c r="X19"/>
  <c r="X78"/>
  <c r="X51"/>
  <c r="X60"/>
  <c r="X28"/>
  <c r="X21"/>
  <c r="X11"/>
  <c r="X95"/>
  <c r="X104"/>
  <c r="X63"/>
  <c r="X85"/>
  <c r="X40"/>
  <c r="X75"/>
  <c r="X31"/>
  <c r="X46"/>
  <c r="X53"/>
  <c r="X83"/>
  <c r="X43"/>
  <c r="X92"/>
  <c r="X5"/>
  <c r="X7"/>
  <c r="X25"/>
  <c r="X48"/>
  <c r="X65"/>
  <c r="X89"/>
  <c r="X17"/>
  <c r="X41"/>
  <c r="X64"/>
  <c r="X81"/>
  <c r="X9"/>
  <c r="X49"/>
  <c r="X96"/>
  <c r="X73"/>
  <c r="X16"/>
  <c r="X33"/>
  <c r="X80"/>
  <c r="X32"/>
  <c r="X57"/>
  <c r="X97"/>
  <c r="L21"/>
  <c r="L47"/>
  <c r="L63"/>
  <c r="L78"/>
  <c r="L94"/>
  <c r="L28"/>
  <c r="L80"/>
  <c r="L96"/>
  <c r="L14"/>
  <c r="L41"/>
  <c r="L57"/>
  <c r="L74"/>
  <c r="L90"/>
  <c r="L20"/>
  <c r="L75"/>
  <c r="L91"/>
  <c r="L5"/>
  <c r="L64"/>
  <c r="L56"/>
  <c r="L48"/>
  <c r="L40"/>
  <c r="L33"/>
  <c r="L17"/>
  <c r="L31"/>
  <c r="L15"/>
  <c r="X37"/>
  <c r="X69"/>
  <c r="X101"/>
  <c r="X35"/>
  <c r="X67"/>
  <c r="X99"/>
  <c r="L39"/>
  <c r="L55"/>
  <c r="L70"/>
  <c r="L86"/>
  <c r="L102"/>
  <c r="X72"/>
  <c r="L12"/>
  <c r="L72"/>
  <c r="L88"/>
  <c r="L104"/>
  <c r="X27"/>
  <c r="X59"/>
  <c r="X91"/>
  <c r="L30"/>
  <c r="L49"/>
  <c r="L65"/>
  <c r="L82"/>
  <c r="L98"/>
  <c r="L67"/>
  <c r="L83"/>
  <c r="L99"/>
  <c r="X12"/>
  <c r="X44"/>
  <c r="X76"/>
  <c r="X15"/>
  <c r="X47"/>
  <c r="X79"/>
  <c r="L60"/>
  <c r="L52"/>
  <c r="L44"/>
  <c r="L36"/>
  <c r="L25"/>
  <c r="L9"/>
  <c r="L23"/>
  <c r="L7"/>
  <c r="X30"/>
  <c r="X62"/>
  <c r="X94"/>
  <c r="X13"/>
  <c r="X45"/>
  <c r="X77"/>
  <c r="X18"/>
  <c r="X50"/>
  <c r="X82"/>
  <c r="L6"/>
  <c r="L43"/>
  <c r="L59"/>
  <c r="L77"/>
  <c r="L93"/>
  <c r="X24"/>
  <c r="X88"/>
  <c r="L27"/>
  <c r="L79"/>
  <c r="L95"/>
  <c r="X10"/>
  <c r="X42"/>
  <c r="X74"/>
  <c r="L13"/>
  <c r="L37"/>
  <c r="L53"/>
  <c r="L73"/>
  <c r="L89"/>
  <c r="L19"/>
  <c r="L68"/>
  <c r="L84"/>
  <c r="L100"/>
  <c r="X20"/>
  <c r="X52"/>
  <c r="X84"/>
  <c r="X23"/>
  <c r="X55"/>
  <c r="X87"/>
  <c r="L66"/>
  <c r="L58"/>
  <c r="L50"/>
  <c r="L42"/>
  <c r="L34"/>
  <c r="L18"/>
  <c r="L32"/>
  <c r="L16"/>
  <c r="X6"/>
  <c r="X38"/>
  <c r="X70"/>
  <c r="X102"/>
  <c r="X29"/>
  <c r="X61"/>
  <c r="X93"/>
  <c r="X34"/>
  <c r="X66"/>
  <c r="X98"/>
  <c r="L22"/>
  <c r="L51"/>
  <c r="L69"/>
  <c r="L85"/>
  <c r="L101"/>
  <c r="X56"/>
  <c r="L11"/>
  <c r="L71"/>
  <c r="L87"/>
  <c r="L103"/>
  <c r="X26"/>
  <c r="X58"/>
  <c r="X90"/>
  <c r="L29"/>
  <c r="L45"/>
  <c r="L61"/>
  <c r="L81"/>
  <c r="L97"/>
  <c r="L35"/>
  <c r="L76"/>
  <c r="L92"/>
  <c r="X8"/>
  <c r="X36"/>
  <c r="X68"/>
  <c r="X100"/>
  <c r="X39"/>
  <c r="X71"/>
  <c r="X103"/>
  <c r="L62"/>
  <c r="L54"/>
  <c r="L46"/>
  <c r="L38"/>
  <c r="L26"/>
  <c r="L10"/>
  <c r="L24"/>
  <c r="X22"/>
  <c r="X54"/>
  <c r="X86"/>
  <c r="D6" i="1"/>
  <c r="L6"/>
  <c r="L8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2"/>
  <c r="L16"/>
  <c r="L20"/>
  <c r="L24"/>
  <c r="L28"/>
  <c r="L32"/>
  <c r="L36"/>
  <c r="L40"/>
  <c r="L44"/>
  <c r="L48"/>
  <c r="L52"/>
  <c r="L5"/>
  <c r="L54"/>
  <c r="L61"/>
  <c r="L65"/>
  <c r="L69"/>
  <c r="L73"/>
  <c r="L77"/>
  <c r="L81"/>
  <c r="L85"/>
  <c r="L89"/>
  <c r="L93"/>
  <c r="L97"/>
  <c r="L101"/>
  <c r="L79"/>
  <c r="L10"/>
  <c r="L18"/>
  <c r="L26"/>
  <c r="L34"/>
  <c r="L42"/>
  <c r="L7"/>
  <c r="L14"/>
  <c r="L22"/>
  <c r="L30"/>
  <c r="L38"/>
  <c r="L46"/>
  <c r="L56"/>
  <c r="L63"/>
  <c r="L67"/>
  <c r="L71"/>
  <c r="L75"/>
  <c r="L83"/>
  <c r="L87"/>
  <c r="L91"/>
  <c r="L95"/>
  <c r="L99"/>
  <c r="L103"/>
  <c r="L50"/>
  <c r="F8" i="3"/>
  <c r="D9"/>
  <c r="E6" i="1"/>
  <c r="C7" i="2"/>
  <c r="D7" s="1"/>
  <c r="C7" i="1"/>
  <c r="H7" l="1"/>
  <c r="G7"/>
  <c r="E9" i="3"/>
  <c r="F9"/>
  <c r="C10"/>
  <c r="G10" s="1"/>
  <c r="D7" i="1"/>
  <c r="D10" i="3"/>
  <c r="C11"/>
  <c r="G11" s="1"/>
  <c r="F10"/>
  <c r="E10"/>
  <c r="E7" i="1"/>
  <c r="C8" i="2"/>
  <c r="D8" s="1"/>
  <c r="C8" i="1"/>
  <c r="G8" l="1"/>
  <c r="H8"/>
  <c r="D8"/>
  <c r="D11" i="3"/>
  <c r="C12"/>
  <c r="G12" s="1"/>
  <c r="F11"/>
  <c r="E11"/>
  <c r="E8" i="1"/>
  <c r="C9" i="2"/>
  <c r="D9" s="1"/>
  <c r="C9" i="1"/>
  <c r="G9" l="1"/>
  <c r="H9"/>
  <c r="D9"/>
  <c r="C13" i="3"/>
  <c r="G13" s="1"/>
  <c r="E12"/>
  <c r="D12"/>
  <c r="F12"/>
  <c r="E9" i="1"/>
  <c r="C10" i="2"/>
  <c r="D10" s="1"/>
  <c r="C10" i="1"/>
  <c r="H10" l="1"/>
  <c r="G10"/>
  <c r="D10"/>
  <c r="F13" i="3"/>
  <c r="E13"/>
  <c r="C14"/>
  <c r="G14" s="1"/>
  <c r="D13"/>
  <c r="E10" i="1"/>
  <c r="C11" i="2"/>
  <c r="D11" s="1"/>
  <c r="C11" i="1"/>
  <c r="H11" l="1"/>
  <c r="G11"/>
  <c r="D11"/>
  <c r="F14" i="3"/>
  <c r="D14"/>
  <c r="E14"/>
  <c r="C15"/>
  <c r="G15" s="1"/>
  <c r="E11" i="1"/>
  <c r="C12" i="2"/>
  <c r="D12" s="1"/>
  <c r="C12" i="1"/>
  <c r="G12" l="1"/>
  <c r="H12"/>
  <c r="D12"/>
  <c r="D15" i="3"/>
  <c r="F15"/>
  <c r="C16"/>
  <c r="G16" s="1"/>
  <c r="E15"/>
  <c r="E12" i="1"/>
  <c r="C13" i="2"/>
  <c r="D13" s="1"/>
  <c r="C13" i="1"/>
  <c r="G13" l="1"/>
  <c r="H13"/>
  <c r="D13"/>
  <c r="C17" i="3"/>
  <c r="G17" s="1"/>
  <c r="E16"/>
  <c r="D16"/>
  <c r="F16"/>
  <c r="E13" i="1"/>
  <c r="C14" i="2"/>
  <c r="D14" s="1"/>
  <c r="C14" i="1"/>
  <c r="H14" l="1"/>
  <c r="G14"/>
  <c r="D14"/>
  <c r="C18" i="3"/>
  <c r="G18" s="1"/>
  <c r="E17"/>
  <c r="F17"/>
  <c r="D17"/>
  <c r="E14" i="1"/>
  <c r="C15" i="2"/>
  <c r="D15" s="1"/>
  <c r="C15" i="1"/>
  <c r="H15" l="1"/>
  <c r="G15"/>
  <c r="D15"/>
  <c r="AK3" a="1"/>
  <c r="AK3" s="1"/>
  <c r="F18" i="3"/>
  <c r="D18"/>
  <c r="C19"/>
  <c r="G19" s="1"/>
  <c r="E18"/>
  <c r="E15" i="1"/>
  <c r="C16" i="2"/>
  <c r="D16" s="1"/>
  <c r="C16" i="1"/>
  <c r="G16" l="1"/>
  <c r="H16"/>
  <c r="D16"/>
  <c r="D19" i="3"/>
  <c r="E19"/>
  <c r="F19"/>
  <c r="C20"/>
  <c r="G20" s="1"/>
  <c r="E16" i="1"/>
  <c r="C17" i="2"/>
  <c r="D17" s="1"/>
  <c r="M3" i="1" a="1"/>
  <c r="M3" s="1"/>
  <c r="C17"/>
  <c r="G17" l="1"/>
  <c r="H17"/>
  <c r="D17"/>
  <c r="M6"/>
  <c r="M8"/>
  <c r="M9"/>
  <c r="M11"/>
  <c r="M13"/>
  <c r="M15"/>
  <c r="M17"/>
  <c r="M19"/>
  <c r="M21"/>
  <c r="M23"/>
  <c r="M25"/>
  <c r="M27"/>
  <c r="M29"/>
  <c r="M31"/>
  <c r="M33"/>
  <c r="M35"/>
  <c r="M37"/>
  <c r="M39"/>
  <c r="M41"/>
  <c r="M43"/>
  <c r="M45"/>
  <c r="M47"/>
  <c r="M49"/>
  <c r="M51"/>
  <c r="M53"/>
  <c r="M12"/>
  <c r="M16"/>
  <c r="M20"/>
  <c r="M24"/>
  <c r="M28"/>
  <c r="M32"/>
  <c r="M36"/>
  <c r="M40"/>
  <c r="M44"/>
  <c r="M48"/>
  <c r="M52"/>
  <c r="M59"/>
  <c r="M54"/>
  <c r="M61"/>
  <c r="M63"/>
  <c r="M65"/>
  <c r="M67"/>
  <c r="M69"/>
  <c r="M71"/>
  <c r="M73"/>
  <c r="M75"/>
  <c r="M77"/>
  <c r="M79"/>
  <c r="M81"/>
  <c r="M83"/>
  <c r="M85"/>
  <c r="M87"/>
  <c r="M89"/>
  <c r="M91"/>
  <c r="M93"/>
  <c r="M95"/>
  <c r="M97"/>
  <c r="M99"/>
  <c r="M101"/>
  <c r="M103"/>
  <c r="M7"/>
  <c r="M14"/>
  <c r="M22"/>
  <c r="M30"/>
  <c r="M38"/>
  <c r="M46"/>
  <c r="M55"/>
  <c r="M56"/>
  <c r="M5"/>
  <c r="M62"/>
  <c r="M70"/>
  <c r="M78"/>
  <c r="M86"/>
  <c r="M94"/>
  <c r="M102"/>
  <c r="M57"/>
  <c r="M58"/>
  <c r="M60"/>
  <c r="M64"/>
  <c r="M68"/>
  <c r="M72"/>
  <c r="M76"/>
  <c r="M80"/>
  <c r="M84"/>
  <c r="M88"/>
  <c r="M92"/>
  <c r="M96"/>
  <c r="M100"/>
  <c r="M104"/>
  <c r="M10"/>
  <c r="M18"/>
  <c r="M26"/>
  <c r="M34"/>
  <c r="M42"/>
  <c r="M50"/>
  <c r="M66"/>
  <c r="M74"/>
  <c r="M82"/>
  <c r="M90"/>
  <c r="M98"/>
  <c r="C21" i="3"/>
  <c r="G21" s="1"/>
  <c r="E20"/>
  <c r="D20"/>
  <c r="F20"/>
  <c r="E17" i="1"/>
  <c r="C18" i="2"/>
  <c r="D18" s="1"/>
  <c r="C18" i="1"/>
  <c r="H18" l="1"/>
  <c r="G18"/>
  <c r="D18"/>
  <c r="C22" i="3"/>
  <c r="G22" s="1"/>
  <c r="E21"/>
  <c r="F21"/>
  <c r="D21"/>
  <c r="E18" i="1"/>
  <c r="C19" i="2"/>
  <c r="D19" s="1"/>
  <c r="C19" i="1"/>
  <c r="H19" l="1"/>
  <c r="G19"/>
  <c r="D19"/>
  <c r="F22" i="3"/>
  <c r="D22"/>
  <c r="E22"/>
  <c r="C23"/>
  <c r="G23" s="1"/>
  <c r="E19" i="1"/>
  <c r="C20" i="2"/>
  <c r="D20" s="1"/>
  <c r="C20" i="1"/>
  <c r="G20" l="1"/>
  <c r="H20"/>
  <c r="D20"/>
  <c r="D23" i="3"/>
  <c r="F23"/>
  <c r="C24"/>
  <c r="G24" s="1"/>
  <c r="E23"/>
  <c r="E20" i="1"/>
  <c r="C21" i="2"/>
  <c r="D21" s="1"/>
  <c r="C21" i="1"/>
  <c r="G21" l="1"/>
  <c r="H21"/>
  <c r="D21"/>
  <c r="C25" i="3"/>
  <c r="G25" s="1"/>
  <c r="E24"/>
  <c r="D24"/>
  <c r="F24"/>
  <c r="E21" i="1"/>
  <c r="C22" i="2"/>
  <c r="D22" s="1"/>
  <c r="C22" i="1"/>
  <c r="H22" l="1"/>
  <c r="G22"/>
  <c r="D22"/>
  <c r="C26" i="3"/>
  <c r="G26" s="1"/>
  <c r="E25"/>
  <c r="F25"/>
  <c r="D25"/>
  <c r="E22" i="1"/>
  <c r="C23" i="2"/>
  <c r="D23" s="1"/>
  <c r="C23" i="1"/>
  <c r="H23" l="1"/>
  <c r="G23"/>
  <c r="D23"/>
  <c r="F26" i="3"/>
  <c r="D26"/>
  <c r="C27"/>
  <c r="G27" s="1"/>
  <c r="E26"/>
  <c r="E23" i="1"/>
  <c r="C24" i="2"/>
  <c r="D24" s="1"/>
  <c r="C24" i="1"/>
  <c r="G24" l="1"/>
  <c r="H24"/>
  <c r="D24"/>
  <c r="D27" i="3"/>
  <c r="E27"/>
  <c r="F27"/>
  <c r="C28"/>
  <c r="G28" s="1"/>
  <c r="E24" i="1"/>
  <c r="C25" i="2"/>
  <c r="D25" s="1"/>
  <c r="C25" i="1"/>
  <c r="G25" l="1"/>
  <c r="H25"/>
  <c r="D25"/>
  <c r="C29" i="3"/>
  <c r="G29" s="1"/>
  <c r="E28"/>
  <c r="D28"/>
  <c r="F28"/>
  <c r="E25" i="1"/>
  <c r="C26" i="2"/>
  <c r="D26" s="1"/>
  <c r="C26" i="1"/>
  <c r="H26" l="1"/>
  <c r="G26"/>
  <c r="D26"/>
  <c r="D29" i="3"/>
  <c r="E29"/>
  <c r="C30"/>
  <c r="G30" s="1"/>
  <c r="F29"/>
  <c r="E26" i="1"/>
  <c r="C27" i="2"/>
  <c r="D27" s="1"/>
  <c r="N3" i="1" a="1"/>
  <c r="N3" s="1"/>
  <c r="C27"/>
  <c r="H27" l="1"/>
  <c r="G27"/>
  <c r="D27"/>
  <c r="N7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1"/>
  <c r="N63"/>
  <c r="N65"/>
  <c r="N67"/>
  <c r="N69"/>
  <c r="N71"/>
  <c r="N73"/>
  <c r="N75"/>
  <c r="N77"/>
  <c r="N79"/>
  <c r="N81"/>
  <c r="N83"/>
  <c r="N85"/>
  <c r="N87"/>
  <c r="N89"/>
  <c r="N91"/>
  <c r="N93"/>
  <c r="N95"/>
  <c r="N97"/>
  <c r="N99"/>
  <c r="N101"/>
  <c r="N103"/>
  <c r="N6"/>
  <c r="N11"/>
  <c r="N15"/>
  <c r="N19"/>
  <c r="N23"/>
  <c r="N27"/>
  <c r="N31"/>
  <c r="N35"/>
  <c r="N39"/>
  <c r="N43"/>
  <c r="N47"/>
  <c r="N51"/>
  <c r="N55"/>
  <c r="N5"/>
  <c r="N57"/>
  <c r="N60"/>
  <c r="N64"/>
  <c r="N68"/>
  <c r="N72"/>
  <c r="N76"/>
  <c r="N80"/>
  <c r="N84"/>
  <c r="N88"/>
  <c r="N92"/>
  <c r="N96"/>
  <c r="N100"/>
  <c r="N104"/>
  <c r="N13"/>
  <c r="N21"/>
  <c r="N37"/>
  <c r="N9"/>
  <c r="N17"/>
  <c r="N25"/>
  <c r="N33"/>
  <c r="N41"/>
  <c r="N49"/>
  <c r="N59"/>
  <c r="N62"/>
  <c r="N66"/>
  <c r="N70"/>
  <c r="N74"/>
  <c r="N78"/>
  <c r="N82"/>
  <c r="N86"/>
  <c r="N90"/>
  <c r="N94"/>
  <c r="N98"/>
  <c r="N102"/>
  <c r="N29"/>
  <c r="N45"/>
  <c r="N53"/>
  <c r="D30" i="3"/>
  <c r="E30"/>
  <c r="C31"/>
  <c r="G31" s="1"/>
  <c r="F30"/>
  <c r="E27" i="1"/>
  <c r="C28" i="2"/>
  <c r="D28" s="1"/>
  <c r="C28" i="1"/>
  <c r="G28" l="1"/>
  <c r="H28"/>
  <c r="D28"/>
  <c r="C32" i="3"/>
  <c r="G32" s="1"/>
  <c r="E31"/>
  <c r="F31"/>
  <c r="D31"/>
  <c r="E28" i="1"/>
  <c r="C29" i="2"/>
  <c r="D29" s="1"/>
  <c r="C29" i="1"/>
  <c r="G29" l="1"/>
  <c r="H29"/>
  <c r="D29"/>
  <c r="F32" i="3"/>
  <c r="E32"/>
  <c r="C33"/>
  <c r="G33" s="1"/>
  <c r="D32"/>
  <c r="E29" i="1"/>
  <c r="C30" i="2"/>
  <c r="D30" s="1"/>
  <c r="C30" i="1"/>
  <c r="H30" l="1"/>
  <c r="G30"/>
  <c r="D30"/>
  <c r="D33" i="3"/>
  <c r="C34"/>
  <c r="G34" s="1"/>
  <c r="F33"/>
  <c r="E33"/>
  <c r="E30" i="1"/>
  <c r="C31" i="2"/>
  <c r="D31" s="1"/>
  <c r="C31" i="1"/>
  <c r="H31" l="1"/>
  <c r="G31"/>
  <c r="D31"/>
  <c r="C35" i="3"/>
  <c r="G35" s="1"/>
  <c r="D34"/>
  <c r="E34"/>
  <c r="F34"/>
  <c r="E31" i="1"/>
  <c r="C32" i="2"/>
  <c r="D32" s="1"/>
  <c r="C32" i="1"/>
  <c r="G32" l="1"/>
  <c r="H32"/>
  <c r="D32"/>
  <c r="F35" i="3"/>
  <c r="C36"/>
  <c r="G36" s="1"/>
  <c r="E35"/>
  <c r="D35"/>
  <c r="E32" i="1"/>
  <c r="C33" i="2"/>
  <c r="D33" s="1"/>
  <c r="C33" i="1"/>
  <c r="G33" l="1"/>
  <c r="H33"/>
  <c r="D33"/>
  <c r="D36" i="3"/>
  <c r="F36"/>
  <c r="C37"/>
  <c r="G37" s="1"/>
  <c r="E36"/>
  <c r="E33" i="1"/>
  <c r="C34" i="2"/>
  <c r="D34" s="1"/>
  <c r="C34" i="1"/>
  <c r="H34" l="1"/>
  <c r="G34"/>
  <c r="D34"/>
  <c r="D37" i="3"/>
  <c r="C38"/>
  <c r="G38" s="1"/>
  <c r="F37"/>
  <c r="E37"/>
  <c r="E34" i="1"/>
  <c r="C35" i="2"/>
  <c r="D35" s="1"/>
  <c r="C35" i="1"/>
  <c r="H35" l="1"/>
  <c r="G35"/>
  <c r="AM3" s="1" a="1"/>
  <c r="AM3" s="1"/>
  <c r="D35"/>
  <c r="AY3" a="1"/>
  <c r="AY3" s="1"/>
  <c r="C39" i="3"/>
  <c r="G39" s="1"/>
  <c r="E38"/>
  <c r="D38"/>
  <c r="F38"/>
  <c r="E35" i="1"/>
  <c r="C36" i="2"/>
  <c r="D36" s="1"/>
  <c r="C36" i="1"/>
  <c r="G36" l="1"/>
  <c r="H36"/>
  <c r="D36"/>
  <c r="AY98"/>
  <c r="AY22"/>
  <c r="AY30"/>
  <c r="AY86"/>
  <c r="AY100"/>
  <c r="AY46"/>
  <c r="AY78"/>
  <c r="AY10"/>
  <c r="AY42"/>
  <c r="AY74"/>
  <c r="AY101"/>
  <c r="AY93"/>
  <c r="AY85"/>
  <c r="AY77"/>
  <c r="AY69"/>
  <c r="AY61"/>
  <c r="AY53"/>
  <c r="AY45"/>
  <c r="AY37"/>
  <c r="AY29"/>
  <c r="AY21"/>
  <c r="AY13"/>
  <c r="AY12"/>
  <c r="AY20"/>
  <c r="AY28"/>
  <c r="AY36"/>
  <c r="AY44"/>
  <c r="AY52"/>
  <c r="AY60"/>
  <c r="AY68"/>
  <c r="AY76"/>
  <c r="AY84"/>
  <c r="AY92"/>
  <c r="AY102"/>
  <c r="AY38"/>
  <c r="AY14"/>
  <c r="AY70"/>
  <c r="AY34"/>
  <c r="AY66"/>
  <c r="AY103"/>
  <c r="AY95"/>
  <c r="AY87"/>
  <c r="AY79"/>
  <c r="AY71"/>
  <c r="AY63"/>
  <c r="AY55"/>
  <c r="AY47"/>
  <c r="AY39"/>
  <c r="AY31"/>
  <c r="AY23"/>
  <c r="AY15"/>
  <c r="AY7"/>
  <c r="AY5"/>
  <c r="AY54"/>
  <c r="AY26"/>
  <c r="AY58"/>
  <c r="AY90"/>
  <c r="AY6"/>
  <c r="AY97"/>
  <c r="AY89"/>
  <c r="AY81"/>
  <c r="AY73"/>
  <c r="AY65"/>
  <c r="AY57"/>
  <c r="AY49"/>
  <c r="AY41"/>
  <c r="AY33"/>
  <c r="AY25"/>
  <c r="AY17"/>
  <c r="AY9"/>
  <c r="AY8"/>
  <c r="AY16"/>
  <c r="AY24"/>
  <c r="AY32"/>
  <c r="AY40"/>
  <c r="AY48"/>
  <c r="AY56"/>
  <c r="AY64"/>
  <c r="AY72"/>
  <c r="AY80"/>
  <c r="AY88"/>
  <c r="AY96"/>
  <c r="AY104"/>
  <c r="AY94"/>
  <c r="AY50"/>
  <c r="AY99"/>
  <c r="AY67"/>
  <c r="AY35"/>
  <c r="AY62"/>
  <c r="AY18"/>
  <c r="AY75"/>
  <c r="AY43"/>
  <c r="AY11"/>
  <c r="AY83"/>
  <c r="AY51"/>
  <c r="AY19"/>
  <c r="AY59"/>
  <c r="AY82"/>
  <c r="AY91"/>
  <c r="AY27"/>
  <c r="F39" i="3"/>
  <c r="C40"/>
  <c r="G40" s="1"/>
  <c r="E39"/>
  <c r="D39"/>
  <c r="E36" i="1"/>
  <c r="C37" i="2"/>
  <c r="D37" s="1"/>
  <c r="O3" i="1" a="1"/>
  <c r="O3" s="1"/>
  <c r="C37"/>
  <c r="G37" l="1"/>
  <c r="H37"/>
  <c r="D37"/>
  <c r="O7"/>
  <c r="O8"/>
  <c r="O10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6"/>
  <c r="O11"/>
  <c r="O15"/>
  <c r="O19"/>
  <c r="O23"/>
  <c r="O27"/>
  <c r="O31"/>
  <c r="O35"/>
  <c r="O39"/>
  <c r="O43"/>
  <c r="O47"/>
  <c r="O51"/>
  <c r="O54"/>
  <c r="O55"/>
  <c r="O5"/>
  <c r="O56"/>
  <c r="O57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9"/>
  <c r="O17"/>
  <c r="O25"/>
  <c r="O33"/>
  <c r="O41"/>
  <c r="O49"/>
  <c r="O58"/>
  <c r="O59"/>
  <c r="O65"/>
  <c r="O73"/>
  <c r="O81"/>
  <c r="O89"/>
  <c r="O97"/>
  <c r="O63"/>
  <c r="O67"/>
  <c r="O71"/>
  <c r="O75"/>
  <c r="O79"/>
  <c r="O83"/>
  <c r="O87"/>
  <c r="O91"/>
  <c r="O95"/>
  <c r="O99"/>
  <c r="O103"/>
  <c r="O13"/>
  <c r="O21"/>
  <c r="O29"/>
  <c r="O37"/>
  <c r="O45"/>
  <c r="O53"/>
  <c r="O61"/>
  <c r="O69"/>
  <c r="O77"/>
  <c r="O85"/>
  <c r="O93"/>
  <c r="O101"/>
  <c r="D40" i="3"/>
  <c r="F40"/>
  <c r="E40"/>
  <c r="C41"/>
  <c r="G41" s="1"/>
  <c r="E37" i="1"/>
  <c r="C38" i="2"/>
  <c r="D38" s="1"/>
  <c r="C38" i="1"/>
  <c r="H38" l="1"/>
  <c r="G38"/>
  <c r="D38"/>
  <c r="D41" i="3"/>
  <c r="E41"/>
  <c r="F41"/>
  <c r="C42"/>
  <c r="G42" s="1"/>
  <c r="E38" i="1"/>
  <c r="C39" i="2"/>
  <c r="D39" s="1"/>
  <c r="C39" i="1"/>
  <c r="H39" l="1"/>
  <c r="G39"/>
  <c r="D39"/>
  <c r="C43" i="3"/>
  <c r="G43" s="1"/>
  <c r="E42"/>
  <c r="F42"/>
  <c r="D42"/>
  <c r="E39" i="1"/>
  <c r="C40" i="2"/>
  <c r="D40" s="1"/>
  <c r="C40" i="1"/>
  <c r="G40" l="1"/>
  <c r="H40"/>
  <c r="D40"/>
  <c r="F43" i="3"/>
  <c r="C44"/>
  <c r="G44" s="1"/>
  <c r="E43"/>
  <c r="D43"/>
  <c r="E40" i="1"/>
  <c r="C41" i="2"/>
  <c r="D41" s="1"/>
  <c r="C41" i="1"/>
  <c r="G41" l="1"/>
  <c r="H41"/>
  <c r="D41"/>
  <c r="D44" i="3"/>
  <c r="F44"/>
  <c r="C45"/>
  <c r="G45" s="1"/>
  <c r="E44"/>
  <c r="E41" i="1"/>
  <c r="C42" i="2"/>
  <c r="D42" s="1"/>
  <c r="C42" i="1"/>
  <c r="H42" l="1"/>
  <c r="G42"/>
  <c r="D42"/>
  <c r="D45" i="3"/>
  <c r="C46"/>
  <c r="G46" s="1"/>
  <c r="E45"/>
  <c r="F45"/>
  <c r="E42" i="1"/>
  <c r="C43" i="2"/>
  <c r="D43" s="1"/>
  <c r="C43" i="1"/>
  <c r="H43" l="1"/>
  <c r="G43"/>
  <c r="D43"/>
  <c r="C47" i="3"/>
  <c r="G47" s="1"/>
  <c r="E46"/>
  <c r="D46"/>
  <c r="F46"/>
  <c r="E43" i="1"/>
  <c r="C44" i="2"/>
  <c r="D44" s="1"/>
  <c r="C44" i="1"/>
  <c r="G44" l="1"/>
  <c r="H44"/>
  <c r="D44"/>
  <c r="F47" i="3"/>
  <c r="C48"/>
  <c r="G48" s="1"/>
  <c r="E47"/>
  <c r="D47"/>
  <c r="E44" i="1"/>
  <c r="C45" i="2"/>
  <c r="D45" s="1"/>
  <c r="C45" i="1"/>
  <c r="G45" l="1"/>
  <c r="H45"/>
  <c r="D45"/>
  <c r="D48" i="3"/>
  <c r="F48"/>
  <c r="E48"/>
  <c r="C49"/>
  <c r="G49" s="1"/>
  <c r="E45" i="1"/>
  <c r="C46" i="2"/>
  <c r="D46" s="1"/>
  <c r="C46" i="1"/>
  <c r="H46" l="1"/>
  <c r="G46"/>
  <c r="D46"/>
  <c r="D49" i="3"/>
  <c r="E49"/>
  <c r="F49"/>
  <c r="C50"/>
  <c r="G50" s="1"/>
  <c r="E46" i="1"/>
  <c r="C47" i="2"/>
  <c r="D47" s="1"/>
  <c r="P3" i="1" a="1"/>
  <c r="P3" s="1"/>
  <c r="C47"/>
  <c r="H47" l="1"/>
  <c r="G47"/>
  <c r="D47"/>
  <c r="P6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56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"/>
  <c r="P14"/>
  <c r="P18"/>
  <c r="P22"/>
  <c r="P26"/>
  <c r="P30"/>
  <c r="P34"/>
  <c r="P38"/>
  <c r="P42"/>
  <c r="P46"/>
  <c r="P50"/>
  <c r="P58"/>
  <c r="P63"/>
  <c r="P67"/>
  <c r="P71"/>
  <c r="P75"/>
  <c r="P79"/>
  <c r="P83"/>
  <c r="P87"/>
  <c r="P91"/>
  <c r="P95"/>
  <c r="P99"/>
  <c r="P103"/>
  <c r="P8"/>
  <c r="P16"/>
  <c r="P24"/>
  <c r="P32"/>
  <c r="P48"/>
  <c r="P54"/>
  <c r="P5"/>
  <c r="P12"/>
  <c r="P20"/>
  <c r="P28"/>
  <c r="P36"/>
  <c r="P44"/>
  <c r="P52"/>
  <c r="P61"/>
  <c r="P65"/>
  <c r="P69"/>
  <c r="P73"/>
  <c r="P77"/>
  <c r="P81"/>
  <c r="P85"/>
  <c r="P89"/>
  <c r="P93"/>
  <c r="P97"/>
  <c r="P101"/>
  <c r="P40"/>
  <c r="C51" i="3"/>
  <c r="G51" s="1"/>
  <c r="E50"/>
  <c r="F50"/>
  <c r="D50"/>
  <c r="E47" i="1"/>
  <c r="C48" i="2"/>
  <c r="D48" s="1"/>
  <c r="C48" i="1"/>
  <c r="G48" l="1"/>
  <c r="H48"/>
  <c r="D48"/>
  <c r="F51" i="3"/>
  <c r="C52"/>
  <c r="G52" s="1"/>
  <c r="E51"/>
  <c r="D51"/>
  <c r="E48" i="1"/>
  <c r="C49" i="2"/>
  <c r="D49" s="1"/>
  <c r="C49" i="1"/>
  <c r="G49" l="1"/>
  <c r="H49"/>
  <c r="D49"/>
  <c r="D52" i="3"/>
  <c r="F52"/>
  <c r="C53"/>
  <c r="G53" s="1"/>
  <c r="E52"/>
  <c r="E49" i="1"/>
  <c r="C50" i="2"/>
  <c r="D50" s="1"/>
  <c r="C50" i="1"/>
  <c r="H50" l="1"/>
  <c r="G50"/>
  <c r="D50"/>
  <c r="D53" i="3"/>
  <c r="C54"/>
  <c r="G54" s="1"/>
  <c r="F53"/>
  <c r="E53"/>
  <c r="E50" i="1"/>
  <c r="C51" i="2"/>
  <c r="D51" s="1"/>
  <c r="C51" i="1"/>
  <c r="H51" l="1"/>
  <c r="G51"/>
  <c r="D51"/>
  <c r="C55" i="3"/>
  <c r="G55" s="1"/>
  <c r="E54"/>
  <c r="D54"/>
  <c r="F54"/>
  <c r="E51" i="1"/>
  <c r="C52" i="2"/>
  <c r="D52" s="1"/>
  <c r="C52" i="1"/>
  <c r="G52" l="1"/>
  <c r="H52"/>
  <c r="D52"/>
  <c r="F55" i="3"/>
  <c r="C56"/>
  <c r="G56" s="1"/>
  <c r="E55"/>
  <c r="D55"/>
  <c r="E52" i="1"/>
  <c r="C53" i="2"/>
  <c r="D53" s="1"/>
  <c r="C53" i="1"/>
  <c r="G53" l="1"/>
  <c r="H53"/>
  <c r="D53"/>
  <c r="D56" i="3"/>
  <c r="F56"/>
  <c r="E56"/>
  <c r="C57"/>
  <c r="G57" s="1"/>
  <c r="E53" i="1"/>
  <c r="C54" i="2"/>
  <c r="D54" s="1"/>
  <c r="C54" i="1"/>
  <c r="H54" l="1"/>
  <c r="G54"/>
  <c r="D54"/>
  <c r="D57" i="3"/>
  <c r="E57"/>
  <c r="F57"/>
  <c r="C58"/>
  <c r="G58" s="1"/>
  <c r="E54" i="1"/>
  <c r="C55" i="2"/>
  <c r="D55" s="1"/>
  <c r="C55" i="1"/>
  <c r="H55" l="1"/>
  <c r="G55"/>
  <c r="D55"/>
  <c r="BA3" a="1"/>
  <c r="BA3" s="1"/>
  <c r="E58" i="3"/>
  <c r="F58"/>
  <c r="D58"/>
  <c r="C59"/>
  <c r="G59" s="1"/>
  <c r="E55" i="1"/>
  <c r="C56" i="2"/>
  <c r="D56" s="1"/>
  <c r="C56" i="1"/>
  <c r="G56" l="1"/>
  <c r="H56"/>
  <c r="D56"/>
  <c r="BA99"/>
  <c r="BA83"/>
  <c r="BA67"/>
  <c r="BA51"/>
  <c r="BA35"/>
  <c r="BA19"/>
  <c r="BA95"/>
  <c r="BA63"/>
  <c r="BA31"/>
  <c r="BA101"/>
  <c r="BA71"/>
  <c r="BA39"/>
  <c r="BA7"/>
  <c r="BA10"/>
  <c r="BA18"/>
  <c r="BA26"/>
  <c r="BA34"/>
  <c r="BA42"/>
  <c r="BA50"/>
  <c r="BA58"/>
  <c r="BA66"/>
  <c r="BA74"/>
  <c r="BA82"/>
  <c r="BA90"/>
  <c r="BA98"/>
  <c r="BA103"/>
  <c r="BA85"/>
  <c r="BA69"/>
  <c r="BA53"/>
  <c r="BA37"/>
  <c r="BA21"/>
  <c r="BA97"/>
  <c r="BA65"/>
  <c r="BA33"/>
  <c r="BA6"/>
  <c r="BA73"/>
  <c r="BA41"/>
  <c r="BA9"/>
  <c r="BA12"/>
  <c r="BA20"/>
  <c r="BA5"/>
  <c r="BA91"/>
  <c r="BA75"/>
  <c r="BA59"/>
  <c r="BA43"/>
  <c r="BA27"/>
  <c r="BA11"/>
  <c r="BA79"/>
  <c r="BA47"/>
  <c r="BA15"/>
  <c r="BA87"/>
  <c r="BA55"/>
  <c r="BA23"/>
  <c r="BA14"/>
  <c r="BA22"/>
  <c r="BA30"/>
  <c r="BA38"/>
  <c r="BA46"/>
  <c r="BA54"/>
  <c r="BA62"/>
  <c r="BA70"/>
  <c r="BA78"/>
  <c r="BA86"/>
  <c r="BA94"/>
  <c r="BA102"/>
  <c r="BA61"/>
  <c r="BA81"/>
  <c r="BA57"/>
  <c r="BA16"/>
  <c r="BA36"/>
  <c r="BA52"/>
  <c r="BA68"/>
  <c r="BA84"/>
  <c r="BA100"/>
  <c r="BA77"/>
  <c r="BA13"/>
  <c r="BA89"/>
  <c r="BA24"/>
  <c r="BA40"/>
  <c r="BA56"/>
  <c r="BA72"/>
  <c r="BA88"/>
  <c r="BA104"/>
  <c r="BA93"/>
  <c r="BA29"/>
  <c r="BA17"/>
  <c r="BA28"/>
  <c r="BA44"/>
  <c r="BA60"/>
  <c r="BA76"/>
  <c r="BA92"/>
  <c r="BA45"/>
  <c r="BA32"/>
  <c r="BA96"/>
  <c r="BA48"/>
  <c r="BA25"/>
  <c r="BA64"/>
  <c r="BA49"/>
  <c r="BA8"/>
  <c r="BA80"/>
  <c r="E59" i="3"/>
  <c r="D59"/>
  <c r="C60"/>
  <c r="G60" s="1"/>
  <c r="F59"/>
  <c r="E56" i="1"/>
  <c r="C57" i="2"/>
  <c r="D57" s="1"/>
  <c r="Q3" i="1" a="1"/>
  <c r="Q3" s="1"/>
  <c r="C57"/>
  <c r="G57" l="1"/>
  <c r="H57"/>
  <c r="D57"/>
  <c r="Q6"/>
  <c r="Q7"/>
  <c r="Q9"/>
  <c r="Q11"/>
  <c r="Q13"/>
  <c r="Q15"/>
  <c r="Q17"/>
  <c r="Q19"/>
  <c r="Q21"/>
  <c r="Q23"/>
  <c r="Q25"/>
  <c r="Q27"/>
  <c r="Q29"/>
  <c r="Q31"/>
  <c r="Q33"/>
  <c r="Q35"/>
  <c r="Q37"/>
  <c r="Q39"/>
  <c r="Q41"/>
  <c r="Q43"/>
  <c r="Q45"/>
  <c r="Q47"/>
  <c r="Q49"/>
  <c r="Q51"/>
  <c r="Q53"/>
  <c r="Q10"/>
  <c r="Q14"/>
  <c r="Q18"/>
  <c r="Q22"/>
  <c r="Q26"/>
  <c r="Q30"/>
  <c r="Q34"/>
  <c r="Q38"/>
  <c r="Q42"/>
  <c r="Q46"/>
  <c r="Q50"/>
  <c r="Q57"/>
  <c r="Q58"/>
  <c r="Q59"/>
  <c r="Q61"/>
  <c r="Q63"/>
  <c r="Q65"/>
  <c r="Q67"/>
  <c r="Q69"/>
  <c r="Q71"/>
  <c r="Q73"/>
  <c r="Q75"/>
  <c r="Q77"/>
  <c r="Q79"/>
  <c r="Q81"/>
  <c r="Q83"/>
  <c r="Q85"/>
  <c r="Q87"/>
  <c r="Q89"/>
  <c r="Q91"/>
  <c r="Q93"/>
  <c r="Q95"/>
  <c r="Q97"/>
  <c r="Q99"/>
  <c r="Q101"/>
  <c r="Q103"/>
  <c r="Q12"/>
  <c r="Q20"/>
  <c r="Q28"/>
  <c r="Q36"/>
  <c r="Q44"/>
  <c r="Q52"/>
  <c r="Q56"/>
  <c r="Q60"/>
  <c r="Q68"/>
  <c r="Q76"/>
  <c r="Q84"/>
  <c r="Q92"/>
  <c r="Q100"/>
  <c r="Q62"/>
  <c r="Q66"/>
  <c r="Q70"/>
  <c r="Q74"/>
  <c r="Q78"/>
  <c r="Q82"/>
  <c r="Q86"/>
  <c r="Q90"/>
  <c r="Q94"/>
  <c r="Q98"/>
  <c r="Q102"/>
  <c r="Q8"/>
  <c r="Q16"/>
  <c r="Q24"/>
  <c r="Q32"/>
  <c r="Q40"/>
  <c r="Q48"/>
  <c r="Q54"/>
  <c r="Q5"/>
  <c r="Q55"/>
  <c r="Q64"/>
  <c r="Q72"/>
  <c r="Q80"/>
  <c r="Q88"/>
  <c r="Q96"/>
  <c r="Q104"/>
  <c r="C61" i="3"/>
  <c r="G61" s="1"/>
  <c r="E60"/>
  <c r="F60"/>
  <c r="D60"/>
  <c r="E57" i="1"/>
  <c r="C58" i="2"/>
  <c r="D58" s="1"/>
  <c r="C58" i="1"/>
  <c r="H58" l="1"/>
  <c r="G58"/>
  <c r="D58"/>
  <c r="F61" i="3"/>
  <c r="C62"/>
  <c r="G62" s="1"/>
  <c r="E61"/>
  <c r="D61"/>
  <c r="E58" i="1"/>
  <c r="C59" i="2"/>
  <c r="D59" s="1"/>
  <c r="C59" i="1"/>
  <c r="H59" l="1"/>
  <c r="G59"/>
  <c r="D59"/>
  <c r="D62" i="3"/>
  <c r="E62"/>
  <c r="C63"/>
  <c r="G63" s="1"/>
  <c r="F62"/>
  <c r="E59" i="1"/>
  <c r="C60" i="2"/>
  <c r="D60" s="1"/>
  <c r="C60" i="1"/>
  <c r="G60" l="1"/>
  <c r="H60"/>
  <c r="D60"/>
  <c r="C64" i="3"/>
  <c r="G64" s="1"/>
  <c r="E63"/>
  <c r="F63"/>
  <c r="D63"/>
  <c r="E60" i="1"/>
  <c r="C61" i="2"/>
  <c r="D61" s="1"/>
  <c r="C61" i="1"/>
  <c r="G61" l="1"/>
  <c r="H61"/>
  <c r="D61"/>
  <c r="F64" i="3"/>
  <c r="C65"/>
  <c r="G65" s="1"/>
  <c r="E64"/>
  <c r="D64"/>
  <c r="E61" i="1"/>
  <c r="C62" i="2"/>
  <c r="D62" s="1"/>
  <c r="C62" i="1"/>
  <c r="H62" l="1"/>
  <c r="G62"/>
  <c r="D62"/>
  <c r="D65" i="3"/>
  <c r="F65"/>
  <c r="E65"/>
  <c r="C66"/>
  <c r="G66" s="1"/>
  <c r="E62" i="1"/>
  <c r="C63" i="2"/>
  <c r="D63" s="1"/>
  <c r="C63" i="1"/>
  <c r="H63" l="1"/>
  <c r="G63"/>
  <c r="D63"/>
  <c r="D66" i="3"/>
  <c r="C67"/>
  <c r="G67" s="1"/>
  <c r="F66"/>
  <c r="E66"/>
  <c r="E63" i="1"/>
  <c r="C64" i="2"/>
  <c r="D64" s="1"/>
  <c r="C64" i="1"/>
  <c r="G64" l="1"/>
  <c r="H64"/>
  <c r="D64"/>
  <c r="C68" i="3"/>
  <c r="G68" s="1"/>
  <c r="E67"/>
  <c r="F67"/>
  <c r="D67"/>
  <c r="E64" i="1"/>
  <c r="C65" i="2"/>
  <c r="D65" s="1"/>
  <c r="C65" i="1"/>
  <c r="G65" l="1"/>
  <c r="H65"/>
  <c r="D65"/>
  <c r="F68" i="3"/>
  <c r="C69"/>
  <c r="G69" s="1"/>
  <c r="E68"/>
  <c r="D68"/>
  <c r="E65" i="1"/>
  <c r="C66" i="2"/>
  <c r="D66" s="1"/>
  <c r="C66" i="1"/>
  <c r="H66" l="1"/>
  <c r="G66"/>
  <c r="D66"/>
  <c r="D69" i="3"/>
  <c r="F69"/>
  <c r="C70"/>
  <c r="G70" s="1"/>
  <c r="E69"/>
  <c r="E66" i="1"/>
  <c r="C67" i="2"/>
  <c r="D67" s="1"/>
  <c r="R3" i="1" a="1"/>
  <c r="R3" s="1"/>
  <c r="C67"/>
  <c r="H67" l="1"/>
  <c r="G67"/>
  <c r="D67"/>
  <c r="R7"/>
  <c r="R6"/>
  <c r="R8"/>
  <c r="R10"/>
  <c r="R12"/>
  <c r="R14"/>
  <c r="R16"/>
  <c r="R18"/>
  <c r="R20"/>
  <c r="R22"/>
  <c r="R24"/>
  <c r="R26"/>
  <c r="R28"/>
  <c r="R30"/>
  <c r="R32"/>
  <c r="R34"/>
  <c r="R36"/>
  <c r="R38"/>
  <c r="R40"/>
  <c r="R42"/>
  <c r="R44"/>
  <c r="R46"/>
  <c r="R48"/>
  <c r="R50"/>
  <c r="R52"/>
  <c r="R54"/>
  <c r="R56"/>
  <c r="R58"/>
  <c r="R59"/>
  <c r="R61"/>
  <c r="R63"/>
  <c r="R65"/>
  <c r="R67"/>
  <c r="R69"/>
  <c r="R71"/>
  <c r="R73"/>
  <c r="R75"/>
  <c r="R77"/>
  <c r="R79"/>
  <c r="R81"/>
  <c r="R83"/>
  <c r="R85"/>
  <c r="R87"/>
  <c r="R89"/>
  <c r="R91"/>
  <c r="R93"/>
  <c r="R95"/>
  <c r="R97"/>
  <c r="R99"/>
  <c r="R101"/>
  <c r="R103"/>
  <c r="R9"/>
  <c r="R13"/>
  <c r="R17"/>
  <c r="R21"/>
  <c r="R25"/>
  <c r="R29"/>
  <c r="R33"/>
  <c r="R37"/>
  <c r="R41"/>
  <c r="R45"/>
  <c r="R49"/>
  <c r="R53"/>
  <c r="R5"/>
  <c r="R62"/>
  <c r="R66"/>
  <c r="R70"/>
  <c r="R74"/>
  <c r="R78"/>
  <c r="R82"/>
  <c r="R86"/>
  <c r="R90"/>
  <c r="R94"/>
  <c r="R98"/>
  <c r="R102"/>
  <c r="R11"/>
  <c r="R19"/>
  <c r="R27"/>
  <c r="R35"/>
  <c r="R43"/>
  <c r="R51"/>
  <c r="R15"/>
  <c r="R23"/>
  <c r="R31"/>
  <c r="R39"/>
  <c r="R47"/>
  <c r="R55"/>
  <c r="R60"/>
  <c r="R64"/>
  <c r="R68"/>
  <c r="R72"/>
  <c r="R76"/>
  <c r="R80"/>
  <c r="R84"/>
  <c r="R88"/>
  <c r="R92"/>
  <c r="R96"/>
  <c r="R100"/>
  <c r="R104"/>
  <c r="R57"/>
  <c r="D70" i="3"/>
  <c r="E70"/>
  <c r="F70"/>
  <c r="C71"/>
  <c r="G71" s="1"/>
  <c r="E67" i="1"/>
  <c r="C68" i="2"/>
  <c r="D68" s="1"/>
  <c r="C68" i="1"/>
  <c r="G68" l="1"/>
  <c r="H68"/>
  <c r="D68"/>
  <c r="C72" i="3"/>
  <c r="G72" s="1"/>
  <c r="E71"/>
  <c r="F71"/>
  <c r="D71"/>
  <c r="E68" i="1"/>
  <c r="C69" i="2"/>
  <c r="D69" s="1"/>
  <c r="C69" i="1"/>
  <c r="G69" l="1"/>
  <c r="H69"/>
  <c r="D69"/>
  <c r="F72" i="3"/>
  <c r="C73"/>
  <c r="G73" s="1"/>
  <c r="E72"/>
  <c r="D72"/>
  <c r="E69" i="1"/>
  <c r="C70" i="2"/>
  <c r="D70" s="1"/>
  <c r="C70" i="1"/>
  <c r="H70" l="1"/>
  <c r="G70"/>
  <c r="D70"/>
  <c r="D73" i="3"/>
  <c r="C74"/>
  <c r="G74" s="1"/>
  <c r="F73"/>
  <c r="E73"/>
  <c r="E70" i="1"/>
  <c r="C71" i="2"/>
  <c r="D71" s="1"/>
  <c r="C71" i="1"/>
  <c r="H71" l="1"/>
  <c r="G71"/>
  <c r="D71"/>
  <c r="D74" i="3"/>
  <c r="F74"/>
  <c r="C75"/>
  <c r="G75" s="1"/>
  <c r="E74"/>
  <c r="E71" i="1"/>
  <c r="C72" i="2"/>
  <c r="D72" s="1"/>
  <c r="C72" i="1"/>
  <c r="G72" l="1"/>
  <c r="H72"/>
  <c r="D72"/>
  <c r="C76" i="3"/>
  <c r="G76" s="1"/>
  <c r="E75"/>
  <c r="D75"/>
  <c r="F75"/>
  <c r="E72" i="1"/>
  <c r="C73" i="2"/>
  <c r="D73" s="1"/>
  <c r="C73" i="1"/>
  <c r="G73" l="1"/>
  <c r="H73"/>
  <c r="D73"/>
  <c r="C77" i="3"/>
  <c r="G77" s="1"/>
  <c r="E76"/>
  <c r="F76"/>
  <c r="D76"/>
  <c r="E73" i="1"/>
  <c r="C74" i="2"/>
  <c r="D74" s="1"/>
  <c r="C74" i="1"/>
  <c r="H74" l="1"/>
  <c r="G74"/>
  <c r="D74"/>
  <c r="F77" i="3"/>
  <c r="D77"/>
  <c r="C78"/>
  <c r="G78" s="1"/>
  <c r="E77"/>
  <c r="E74" i="1"/>
  <c r="C75" i="2"/>
  <c r="D75" s="1"/>
  <c r="C75" i="1"/>
  <c r="H75" l="1"/>
  <c r="G75"/>
  <c r="D75"/>
  <c r="AQ3" a="1"/>
  <c r="AQ3" s="1"/>
  <c r="D78" i="3"/>
  <c r="C79"/>
  <c r="G79" s="1"/>
  <c r="E78"/>
  <c r="F78"/>
  <c r="E75" i="1"/>
  <c r="C76" i="2"/>
  <c r="D76" s="1"/>
  <c r="C76" i="1"/>
  <c r="G76" l="1"/>
  <c r="H76"/>
  <c r="D76"/>
  <c r="C80" i="3"/>
  <c r="G80" s="1"/>
  <c r="E79"/>
  <c r="D79"/>
  <c r="F79"/>
  <c r="E76" i="1"/>
  <c r="C77" i="2"/>
  <c r="D77" s="1"/>
  <c r="S3" i="1" a="1"/>
  <c r="S3" s="1"/>
  <c r="C77"/>
  <c r="G77" l="1"/>
  <c r="H77"/>
  <c r="D77"/>
  <c r="S7"/>
  <c r="S6"/>
  <c r="S8"/>
  <c r="S10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9"/>
  <c r="S13"/>
  <c r="S17"/>
  <c r="S21"/>
  <c r="S25"/>
  <c r="S29"/>
  <c r="S33"/>
  <c r="S37"/>
  <c r="S41"/>
  <c r="S45"/>
  <c r="S49"/>
  <c r="S53"/>
  <c r="S5"/>
  <c r="S54"/>
  <c r="S55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00"/>
  <c r="S102"/>
  <c r="S104"/>
  <c r="S15"/>
  <c r="S23"/>
  <c r="S31"/>
  <c r="S39"/>
  <c r="S47"/>
  <c r="S58"/>
  <c r="S63"/>
  <c r="S71"/>
  <c r="S79"/>
  <c r="S87"/>
  <c r="S95"/>
  <c r="S103"/>
  <c r="S61"/>
  <c r="S65"/>
  <c r="S69"/>
  <c r="S73"/>
  <c r="S77"/>
  <c r="S81"/>
  <c r="S85"/>
  <c r="S89"/>
  <c r="S93"/>
  <c r="S97"/>
  <c r="S101"/>
  <c r="S11"/>
  <c r="S19"/>
  <c r="S27"/>
  <c r="S35"/>
  <c r="S43"/>
  <c r="S51"/>
  <c r="S56"/>
  <c r="S57"/>
  <c r="S59"/>
  <c r="S67"/>
  <c r="S75"/>
  <c r="S83"/>
  <c r="S91"/>
  <c r="S99"/>
  <c r="C81" i="3"/>
  <c r="G81" s="1"/>
  <c r="E80"/>
  <c r="F80"/>
  <c r="D80"/>
  <c r="E77" i="1"/>
  <c r="C78" i="2"/>
  <c r="D78" s="1"/>
  <c r="C78" i="1"/>
  <c r="H78" l="1"/>
  <c r="G78"/>
  <c r="D78"/>
  <c r="F81" i="3"/>
  <c r="D81"/>
  <c r="E81"/>
  <c r="C82"/>
  <c r="G82" s="1"/>
  <c r="E78" i="1"/>
  <c r="C79" i="2"/>
  <c r="D79" s="1"/>
  <c r="C79" i="1"/>
  <c r="H79" l="1"/>
  <c r="G79"/>
  <c r="D79"/>
  <c r="D82" i="3"/>
  <c r="E82"/>
  <c r="C83"/>
  <c r="G83" s="1"/>
  <c r="F82"/>
  <c r="E79" i="1"/>
  <c r="C80" i="2"/>
  <c r="D80" s="1"/>
  <c r="C80" i="1"/>
  <c r="G80" l="1"/>
  <c r="H80"/>
  <c r="D80"/>
  <c r="F83" i="3"/>
  <c r="C84"/>
  <c r="G84" s="1"/>
  <c r="E83"/>
  <c r="D83"/>
  <c r="E80" i="1"/>
  <c r="C81" i="2"/>
  <c r="D81" s="1"/>
  <c r="C81" i="1"/>
  <c r="G81" l="1"/>
  <c r="H81"/>
  <c r="D81"/>
  <c r="D84" i="3"/>
  <c r="C85"/>
  <c r="G85" s="1"/>
  <c r="E84"/>
  <c r="F84"/>
  <c r="E81" i="1"/>
  <c r="C82" i="2"/>
  <c r="D82" s="1"/>
  <c r="C82" i="1"/>
  <c r="H82" l="1"/>
  <c r="G82"/>
  <c r="D82"/>
  <c r="F85" i="3"/>
  <c r="C86"/>
  <c r="G86" s="1"/>
  <c r="D85"/>
  <c r="E85"/>
  <c r="E82" i="1"/>
  <c r="C83" i="2"/>
  <c r="D83" s="1"/>
  <c r="C83" i="1"/>
  <c r="H83" l="1"/>
  <c r="G83"/>
  <c r="D83"/>
  <c r="C87" i="3"/>
  <c r="G87" s="1"/>
  <c r="E86"/>
  <c r="D86"/>
  <c r="F86"/>
  <c r="E83" i="1"/>
  <c r="C84" i="2"/>
  <c r="D84" s="1"/>
  <c r="C84" i="1"/>
  <c r="G84" l="1"/>
  <c r="H84"/>
  <c r="D84"/>
  <c r="F87" i="3"/>
  <c r="D87"/>
  <c r="E87"/>
  <c r="C88"/>
  <c r="G88" s="1"/>
  <c r="E84" i="1"/>
  <c r="C85" i="2"/>
  <c r="D85" s="1"/>
  <c r="C85" i="1"/>
  <c r="G85" l="1"/>
  <c r="H85"/>
  <c r="D85"/>
  <c r="D88" i="3"/>
  <c r="C89"/>
  <c r="G89" s="1"/>
  <c r="E88"/>
  <c r="F88"/>
  <c r="E85" i="1"/>
  <c r="C86" i="2"/>
  <c r="D86" s="1"/>
  <c r="C86" i="1"/>
  <c r="H86" l="1"/>
  <c r="G86"/>
  <c r="D86"/>
  <c r="F89" i="3"/>
  <c r="E89"/>
  <c r="C90"/>
  <c r="G90" s="1"/>
  <c r="D89"/>
  <c r="E86" i="1"/>
  <c r="C87" i="2"/>
  <c r="D87" s="1"/>
  <c r="T3" i="1" a="1"/>
  <c r="T3" s="1"/>
  <c r="C87"/>
  <c r="H87" l="1"/>
  <c r="G87"/>
  <c r="D87"/>
  <c r="T6"/>
  <c r="T9"/>
  <c r="T11"/>
  <c r="T13"/>
  <c r="T15"/>
  <c r="T17"/>
  <c r="T19"/>
  <c r="T21"/>
  <c r="T23"/>
  <c r="T25"/>
  <c r="T27"/>
  <c r="T29"/>
  <c r="T31"/>
  <c r="T33"/>
  <c r="T35"/>
  <c r="T37"/>
  <c r="T39"/>
  <c r="T41"/>
  <c r="T43"/>
  <c r="T45"/>
  <c r="T47"/>
  <c r="T49"/>
  <c r="T51"/>
  <c r="T53"/>
  <c r="T55"/>
  <c r="T57"/>
  <c r="T54"/>
  <c r="T60"/>
  <c r="T62"/>
  <c r="T64"/>
  <c r="T66"/>
  <c r="T68"/>
  <c r="T70"/>
  <c r="T72"/>
  <c r="T74"/>
  <c r="T76"/>
  <c r="T78"/>
  <c r="T80"/>
  <c r="T82"/>
  <c r="T84"/>
  <c r="T86"/>
  <c r="T88"/>
  <c r="T90"/>
  <c r="T92"/>
  <c r="T94"/>
  <c r="T96"/>
  <c r="T98"/>
  <c r="T100"/>
  <c r="T102"/>
  <c r="T104"/>
  <c r="T7"/>
  <c r="T8"/>
  <c r="T12"/>
  <c r="T16"/>
  <c r="T20"/>
  <c r="T24"/>
  <c r="T28"/>
  <c r="T32"/>
  <c r="T36"/>
  <c r="T40"/>
  <c r="T44"/>
  <c r="T48"/>
  <c r="T52"/>
  <c r="T56"/>
  <c r="T61"/>
  <c r="T65"/>
  <c r="T69"/>
  <c r="T73"/>
  <c r="T77"/>
  <c r="T81"/>
  <c r="T85"/>
  <c r="T89"/>
  <c r="T93"/>
  <c r="T97"/>
  <c r="T101"/>
  <c r="T14"/>
  <c r="T22"/>
  <c r="T30"/>
  <c r="T38"/>
  <c r="T46"/>
  <c r="T10"/>
  <c r="T18"/>
  <c r="T26"/>
  <c r="T34"/>
  <c r="T42"/>
  <c r="T50"/>
  <c r="T5"/>
  <c r="T58"/>
  <c r="T59"/>
  <c r="T63"/>
  <c r="T67"/>
  <c r="T71"/>
  <c r="T75"/>
  <c r="T79"/>
  <c r="T83"/>
  <c r="T87"/>
  <c r="T91"/>
  <c r="T95"/>
  <c r="T99"/>
  <c r="T103"/>
  <c r="C91" i="3"/>
  <c r="G91" s="1"/>
  <c r="E90"/>
  <c r="D90"/>
  <c r="F90"/>
  <c r="E87" i="1"/>
  <c r="C88" i="2"/>
  <c r="D88" s="1"/>
  <c r="C88" i="1"/>
  <c r="G88" l="1"/>
  <c r="H88"/>
  <c r="D88"/>
  <c r="F91" i="3"/>
  <c r="C92"/>
  <c r="G92" s="1"/>
  <c r="D91"/>
  <c r="E91"/>
  <c r="E88" i="1"/>
  <c r="C89" i="2"/>
  <c r="D89" s="1"/>
  <c r="C89" i="1"/>
  <c r="G89" l="1"/>
  <c r="H89"/>
  <c r="D89"/>
  <c r="D92" i="3"/>
  <c r="C93"/>
  <c r="G93" s="1"/>
  <c r="E92"/>
  <c r="F92"/>
  <c r="E89" i="1"/>
  <c r="C90" i="2"/>
  <c r="D90" s="1"/>
  <c r="C90" i="1"/>
  <c r="H90" l="1"/>
  <c r="G90"/>
  <c r="D90"/>
  <c r="F93" i="3"/>
  <c r="C94"/>
  <c r="G94" s="1"/>
  <c r="D93"/>
  <c r="E93"/>
  <c r="E90" i="1"/>
  <c r="C91" i="2"/>
  <c r="D91" s="1"/>
  <c r="C91" i="1"/>
  <c r="H91" l="1"/>
  <c r="G91"/>
  <c r="D91"/>
  <c r="C95" i="3"/>
  <c r="G95" s="1"/>
  <c r="E94"/>
  <c r="D94"/>
  <c r="F94"/>
  <c r="E91" i="1"/>
  <c r="C92" i="2"/>
  <c r="D92" s="1"/>
  <c r="C92" i="1"/>
  <c r="G92" l="1"/>
  <c r="H92"/>
  <c r="D92"/>
  <c r="C96" i="3"/>
  <c r="Z3" a="1"/>
  <c r="Z3" s="1"/>
  <c r="AB3" a="1"/>
  <c r="AB3" s="1"/>
  <c r="S3" a="1"/>
  <c r="S3" s="1"/>
  <c r="P3" a="1"/>
  <c r="P3" s="1"/>
  <c r="R3" a="1"/>
  <c r="R3" s="1"/>
  <c r="M3" a="1"/>
  <c r="M3" s="1"/>
  <c r="Y3" a="1"/>
  <c r="Y3" s="1"/>
  <c r="AC3" a="1"/>
  <c r="AC3" s="1"/>
  <c r="N3" a="1"/>
  <c r="N3" s="1"/>
  <c r="AA3" a="1"/>
  <c r="AA3" s="1"/>
  <c r="Q3" a="1"/>
  <c r="Q3" s="1"/>
  <c r="T3" a="1"/>
  <c r="T3" s="1"/>
  <c r="AE3" a="1"/>
  <c r="AE3" s="1"/>
  <c r="AD3" a="1"/>
  <c r="AD3" s="1"/>
  <c r="AF3" a="1"/>
  <c r="AF3" s="1"/>
  <c r="O3" a="1"/>
  <c r="O3" s="1"/>
  <c r="AG3" a="1"/>
  <c r="AG3" s="1"/>
  <c r="AK3" a="1"/>
  <c r="AK3" s="1"/>
  <c r="AR3" a="1"/>
  <c r="AR3" s="1"/>
  <c r="AP3" a="1"/>
  <c r="AP3" s="1"/>
  <c r="AL3" a="1"/>
  <c r="AL3" s="1"/>
  <c r="AM3" a="1"/>
  <c r="AM3" s="1"/>
  <c r="AO3" a="1"/>
  <c r="AO3" s="1"/>
  <c r="AQ3" a="1"/>
  <c r="AQ3" s="1"/>
  <c r="AN3" a="1"/>
  <c r="AN3" s="1"/>
  <c r="F95"/>
  <c r="D95"/>
  <c r="E95"/>
  <c r="E92" i="1"/>
  <c r="C93" i="2"/>
  <c r="D93" s="1"/>
  <c r="C93" i="1"/>
  <c r="G93" l="1"/>
  <c r="H93"/>
  <c r="C97" i="3"/>
  <c r="G96"/>
  <c r="E96"/>
  <c r="D93" i="1"/>
  <c r="AG8" i="3"/>
  <c r="AG24"/>
  <c r="AG40"/>
  <c r="AG56"/>
  <c r="AG72"/>
  <c r="AG88"/>
  <c r="AG104"/>
  <c r="AG87"/>
  <c r="AG75"/>
  <c r="AG55"/>
  <c r="AG43"/>
  <c r="AG23"/>
  <c r="AG11"/>
  <c r="AG54"/>
  <c r="AG98"/>
  <c r="AG90"/>
  <c r="AG82"/>
  <c r="AG74"/>
  <c r="AG66"/>
  <c r="AG58"/>
  <c r="AG50"/>
  <c r="AG42"/>
  <c r="AG34"/>
  <c r="AG26"/>
  <c r="AG18"/>
  <c r="AG10"/>
  <c r="AG103"/>
  <c r="AG91"/>
  <c r="AG71"/>
  <c r="AG59"/>
  <c r="AG39"/>
  <c r="AG27"/>
  <c r="AG7"/>
  <c r="AG99"/>
  <c r="AG67"/>
  <c r="AG35"/>
  <c r="AG92"/>
  <c r="AG60"/>
  <c r="AG28"/>
  <c r="AG38"/>
  <c r="AG22"/>
  <c r="AG93"/>
  <c r="AG77"/>
  <c r="AG61"/>
  <c r="AG45"/>
  <c r="AG29"/>
  <c r="AG13"/>
  <c r="AG5"/>
  <c r="AG95"/>
  <c r="AG63"/>
  <c r="AG31"/>
  <c r="AG84"/>
  <c r="AG52"/>
  <c r="AG20"/>
  <c r="AG94"/>
  <c r="AG62"/>
  <c r="AG30"/>
  <c r="AG70"/>
  <c r="AG89"/>
  <c r="AG73"/>
  <c r="AG57"/>
  <c r="AG41"/>
  <c r="AG25"/>
  <c r="AG9"/>
  <c r="AG83"/>
  <c r="AG51"/>
  <c r="AG19"/>
  <c r="AG76"/>
  <c r="AG44"/>
  <c r="AG12"/>
  <c r="AG102"/>
  <c r="AG86"/>
  <c r="AG96"/>
  <c r="AG80"/>
  <c r="AG64"/>
  <c r="AG48"/>
  <c r="AG32"/>
  <c r="AG16"/>
  <c r="AG101"/>
  <c r="AG85"/>
  <c r="AG69"/>
  <c r="AG53"/>
  <c r="AG37"/>
  <c r="AG21"/>
  <c r="AG79"/>
  <c r="AG47"/>
  <c r="AG15"/>
  <c r="AG100"/>
  <c r="AG68"/>
  <c r="AG36"/>
  <c r="AG78"/>
  <c r="AG46"/>
  <c r="AG14"/>
  <c r="AG6"/>
  <c r="AG97"/>
  <c r="AG81"/>
  <c r="AG65"/>
  <c r="AG49"/>
  <c r="AG33"/>
  <c r="AG17"/>
  <c r="AD17"/>
  <c r="AD33"/>
  <c r="AD49"/>
  <c r="AD65"/>
  <c r="AD81"/>
  <c r="AD97"/>
  <c r="AD20"/>
  <c r="AD36"/>
  <c r="AD52"/>
  <c r="AD68"/>
  <c r="AD84"/>
  <c r="AD100"/>
  <c r="AD9"/>
  <c r="AD25"/>
  <c r="AD41"/>
  <c r="AD57"/>
  <c r="AD73"/>
  <c r="AD89"/>
  <c r="AD102"/>
  <c r="AD94"/>
  <c r="AD86"/>
  <c r="AD78"/>
  <c r="AD70"/>
  <c r="AD62"/>
  <c r="AD54"/>
  <c r="AD46"/>
  <c r="AD38"/>
  <c r="AD30"/>
  <c r="AD22"/>
  <c r="AD14"/>
  <c r="AD6"/>
  <c r="AD87"/>
  <c r="AD55"/>
  <c r="AD23"/>
  <c r="AD90"/>
  <c r="AD74"/>
  <c r="AD58"/>
  <c r="AD42"/>
  <c r="AD26"/>
  <c r="AD10"/>
  <c r="AD66"/>
  <c r="AD103"/>
  <c r="AD71"/>
  <c r="AD39"/>
  <c r="AD8"/>
  <c r="AD79"/>
  <c r="AD47"/>
  <c r="AD15"/>
  <c r="AD96"/>
  <c r="AD64"/>
  <c r="AD32"/>
  <c r="AD99"/>
  <c r="AD35"/>
  <c r="AD98"/>
  <c r="AD82"/>
  <c r="AD88"/>
  <c r="AD56"/>
  <c r="AD24"/>
  <c r="AD51"/>
  <c r="AD5"/>
  <c r="AD95"/>
  <c r="AD63"/>
  <c r="AD31"/>
  <c r="AD80"/>
  <c r="AD48"/>
  <c r="AD16"/>
  <c r="AD67"/>
  <c r="AD50"/>
  <c r="AD34"/>
  <c r="AD18"/>
  <c r="AD91"/>
  <c r="AD75"/>
  <c r="AD59"/>
  <c r="AD43"/>
  <c r="AD27"/>
  <c r="AD11"/>
  <c r="AD101"/>
  <c r="AD93"/>
  <c r="AD85"/>
  <c r="AD77"/>
  <c r="AD69"/>
  <c r="AD61"/>
  <c r="AD53"/>
  <c r="AD45"/>
  <c r="AD37"/>
  <c r="AD29"/>
  <c r="AD21"/>
  <c r="AD13"/>
  <c r="AD104"/>
  <c r="AD72"/>
  <c r="AD40"/>
  <c r="AD83"/>
  <c r="AD19"/>
  <c r="AD7"/>
  <c r="AD92"/>
  <c r="AD76"/>
  <c r="AD60"/>
  <c r="AD44"/>
  <c r="AD28"/>
  <c r="AD12"/>
  <c r="Y5"/>
  <c r="Y12"/>
  <c r="Y28"/>
  <c r="Y44"/>
  <c r="Y60"/>
  <c r="Y76"/>
  <c r="Y92"/>
  <c r="Y103"/>
  <c r="Y91"/>
  <c r="Y71"/>
  <c r="Y59"/>
  <c r="Y39"/>
  <c r="Y27"/>
  <c r="Y7"/>
  <c r="Y104"/>
  <c r="Y96"/>
  <c r="Y88"/>
  <c r="Y80"/>
  <c r="Y72"/>
  <c r="Y64"/>
  <c r="Y56"/>
  <c r="Y48"/>
  <c r="Y40"/>
  <c r="Y32"/>
  <c r="Y24"/>
  <c r="Y16"/>
  <c r="Y90"/>
  <c r="Y26"/>
  <c r="Y87"/>
  <c r="Y75"/>
  <c r="Y55"/>
  <c r="Y43"/>
  <c r="Y23"/>
  <c r="Y11"/>
  <c r="Y98"/>
  <c r="Y82"/>
  <c r="Y66"/>
  <c r="Y50"/>
  <c r="Y34"/>
  <c r="Y18"/>
  <c r="Y94"/>
  <c r="Y78"/>
  <c r="Y62"/>
  <c r="Y46"/>
  <c r="Y30"/>
  <c r="Y14"/>
  <c r="Y79"/>
  <c r="Y47"/>
  <c r="Y15"/>
  <c r="Y8"/>
  <c r="Y101"/>
  <c r="Y85"/>
  <c r="Y69"/>
  <c r="Y53"/>
  <c r="Y37"/>
  <c r="Y21"/>
  <c r="Y99"/>
  <c r="Y67"/>
  <c r="Y35"/>
  <c r="Y10"/>
  <c r="Y100"/>
  <c r="Y84"/>
  <c r="Y68"/>
  <c r="Y52"/>
  <c r="Y36"/>
  <c r="Y20"/>
  <c r="Y97"/>
  <c r="Y81"/>
  <c r="Y65"/>
  <c r="Y49"/>
  <c r="Y33"/>
  <c r="Y17"/>
  <c r="Y102"/>
  <c r="Y86"/>
  <c r="Y70"/>
  <c r="Y54"/>
  <c r="Y38"/>
  <c r="Y22"/>
  <c r="Y6"/>
  <c r="Y95"/>
  <c r="Y63"/>
  <c r="Y31"/>
  <c r="Y58"/>
  <c r="Y42"/>
  <c r="Y93"/>
  <c r="Y77"/>
  <c r="Y61"/>
  <c r="Y45"/>
  <c r="Y29"/>
  <c r="Y13"/>
  <c r="Y83"/>
  <c r="Y51"/>
  <c r="Y19"/>
  <c r="Y74"/>
  <c r="Y89"/>
  <c r="Y73"/>
  <c r="Y57"/>
  <c r="Y41"/>
  <c r="Y25"/>
  <c r="Y9"/>
  <c r="P6"/>
  <c r="P13"/>
  <c r="P14"/>
  <c r="P21"/>
  <c r="P22"/>
  <c r="P29"/>
  <c r="P30"/>
  <c r="P5"/>
  <c r="P7"/>
  <c r="P8"/>
  <c r="P15"/>
  <c r="P16"/>
  <c r="P23"/>
  <c r="P24"/>
  <c r="P31"/>
  <c r="P32"/>
  <c r="P36"/>
  <c r="P38"/>
  <c r="P40"/>
  <c r="P42"/>
  <c r="P44"/>
  <c r="P46"/>
  <c r="P48"/>
  <c r="P50"/>
  <c r="P52"/>
  <c r="P54"/>
  <c r="P56"/>
  <c r="P58"/>
  <c r="P60"/>
  <c r="P62"/>
  <c r="P64"/>
  <c r="P66"/>
  <c r="P11"/>
  <c r="P12"/>
  <c r="P27"/>
  <c r="P28"/>
  <c r="P37"/>
  <c r="P41"/>
  <c r="P45"/>
  <c r="P49"/>
  <c r="P53"/>
  <c r="P57"/>
  <c r="P61"/>
  <c r="P65"/>
  <c r="P67"/>
  <c r="P68"/>
  <c r="P75"/>
  <c r="P76"/>
  <c r="P83"/>
  <c r="P84"/>
  <c r="P91"/>
  <c r="P92"/>
  <c r="P99"/>
  <c r="P100"/>
  <c r="P17"/>
  <c r="P18"/>
  <c r="P33"/>
  <c r="P34"/>
  <c r="P69"/>
  <c r="P70"/>
  <c r="P77"/>
  <c r="P78"/>
  <c r="P85"/>
  <c r="P86"/>
  <c r="P93"/>
  <c r="P94"/>
  <c r="P101"/>
  <c r="P102"/>
  <c r="P19"/>
  <c r="P20"/>
  <c r="P35"/>
  <c r="P39"/>
  <c r="P43"/>
  <c r="P47"/>
  <c r="P51"/>
  <c r="P55"/>
  <c r="P59"/>
  <c r="P63"/>
  <c r="P71"/>
  <c r="P72"/>
  <c r="P79"/>
  <c r="P80"/>
  <c r="P87"/>
  <c r="P88"/>
  <c r="P95"/>
  <c r="P96"/>
  <c r="P103"/>
  <c r="P104"/>
  <c r="P9"/>
  <c r="P10"/>
  <c r="P25"/>
  <c r="P26"/>
  <c r="P73"/>
  <c r="P74"/>
  <c r="P81"/>
  <c r="P82"/>
  <c r="P89"/>
  <c r="P90"/>
  <c r="P97"/>
  <c r="P98"/>
  <c r="AF5"/>
  <c r="AF21"/>
  <c r="AF37"/>
  <c r="AF53"/>
  <c r="AF69"/>
  <c r="AF85"/>
  <c r="AF101"/>
  <c r="AF12"/>
  <c r="AF13"/>
  <c r="AF28"/>
  <c r="AF29"/>
  <c r="AF44"/>
  <c r="AF45"/>
  <c r="AF60"/>
  <c r="AF61"/>
  <c r="AF76"/>
  <c r="AF77"/>
  <c r="AF92"/>
  <c r="AF93"/>
  <c r="AF98"/>
  <c r="AF90"/>
  <c r="AF82"/>
  <c r="AF74"/>
  <c r="AF66"/>
  <c r="AF58"/>
  <c r="AF50"/>
  <c r="AF42"/>
  <c r="AF34"/>
  <c r="AF26"/>
  <c r="AF18"/>
  <c r="AF10"/>
  <c r="AF99"/>
  <c r="AF67"/>
  <c r="AF35"/>
  <c r="AF8"/>
  <c r="AF102"/>
  <c r="AF86"/>
  <c r="AF70"/>
  <c r="AF54"/>
  <c r="AF38"/>
  <c r="AF22"/>
  <c r="AF100"/>
  <c r="AF36"/>
  <c r="AF7"/>
  <c r="AF6"/>
  <c r="AF83"/>
  <c r="AF51"/>
  <c r="AF19"/>
  <c r="AF104"/>
  <c r="AF72"/>
  <c r="AF40"/>
  <c r="AF87"/>
  <c r="AF23"/>
  <c r="AF68"/>
  <c r="AF52"/>
  <c r="AF94"/>
  <c r="AF78"/>
  <c r="AF62"/>
  <c r="AF46"/>
  <c r="AF30"/>
  <c r="AF14"/>
  <c r="AF97"/>
  <c r="AF89"/>
  <c r="AF81"/>
  <c r="AF73"/>
  <c r="AF65"/>
  <c r="AF57"/>
  <c r="AF49"/>
  <c r="AF41"/>
  <c r="AF33"/>
  <c r="AF25"/>
  <c r="AF17"/>
  <c r="AF9"/>
  <c r="AF75"/>
  <c r="AF43"/>
  <c r="AF11"/>
  <c r="AF96"/>
  <c r="AF64"/>
  <c r="AF32"/>
  <c r="AF103"/>
  <c r="AF39"/>
  <c r="AF84"/>
  <c r="AF95"/>
  <c r="AF79"/>
  <c r="AF63"/>
  <c r="AF47"/>
  <c r="AF31"/>
  <c r="AF15"/>
  <c r="AF88"/>
  <c r="AF56"/>
  <c r="AF24"/>
  <c r="AF55"/>
  <c r="AF91"/>
  <c r="AF59"/>
  <c r="AF27"/>
  <c r="AF80"/>
  <c r="AF48"/>
  <c r="AF16"/>
  <c r="AF71"/>
  <c r="AF20"/>
  <c r="T11"/>
  <c r="T12"/>
  <c r="T19"/>
  <c r="T20"/>
  <c r="T27"/>
  <c r="T28"/>
  <c r="T5"/>
  <c r="T6"/>
  <c r="T13"/>
  <c r="T14"/>
  <c r="T21"/>
  <c r="T22"/>
  <c r="T29"/>
  <c r="T30"/>
  <c r="T36"/>
  <c r="T38"/>
  <c r="T40"/>
  <c r="T42"/>
  <c r="T44"/>
  <c r="T46"/>
  <c r="T48"/>
  <c r="T50"/>
  <c r="T52"/>
  <c r="T54"/>
  <c r="T56"/>
  <c r="T58"/>
  <c r="T60"/>
  <c r="T62"/>
  <c r="T64"/>
  <c r="T17"/>
  <c r="T18"/>
  <c r="T33"/>
  <c r="T34"/>
  <c r="T35"/>
  <c r="T39"/>
  <c r="T43"/>
  <c r="T47"/>
  <c r="T51"/>
  <c r="T55"/>
  <c r="T59"/>
  <c r="T63"/>
  <c r="T66"/>
  <c r="T73"/>
  <c r="T74"/>
  <c r="T81"/>
  <c r="T82"/>
  <c r="T89"/>
  <c r="T90"/>
  <c r="T97"/>
  <c r="T98"/>
  <c r="T7"/>
  <c r="T8"/>
  <c r="T23"/>
  <c r="T24"/>
  <c r="T67"/>
  <c r="T68"/>
  <c r="T75"/>
  <c r="T76"/>
  <c r="T83"/>
  <c r="T84"/>
  <c r="T91"/>
  <c r="T92"/>
  <c r="T99"/>
  <c r="T100"/>
  <c r="T9"/>
  <c r="T10"/>
  <c r="T25"/>
  <c r="T26"/>
  <c r="T37"/>
  <c r="T41"/>
  <c r="T45"/>
  <c r="T49"/>
  <c r="T53"/>
  <c r="T57"/>
  <c r="T61"/>
  <c r="T65"/>
  <c r="T69"/>
  <c r="T70"/>
  <c r="T77"/>
  <c r="T78"/>
  <c r="T85"/>
  <c r="T86"/>
  <c r="T93"/>
  <c r="T94"/>
  <c r="T101"/>
  <c r="T102"/>
  <c r="T15"/>
  <c r="T16"/>
  <c r="T31"/>
  <c r="T32"/>
  <c r="T71"/>
  <c r="T72"/>
  <c r="T79"/>
  <c r="T80"/>
  <c r="T87"/>
  <c r="T88"/>
  <c r="T95"/>
  <c r="T96"/>
  <c r="T103"/>
  <c r="T104"/>
  <c r="AC5"/>
  <c r="AC8"/>
  <c r="AC24"/>
  <c r="AC40"/>
  <c r="AC56"/>
  <c r="AC72"/>
  <c r="AC88"/>
  <c r="AC104"/>
  <c r="AC99"/>
  <c r="AC79"/>
  <c r="AC67"/>
  <c r="AC47"/>
  <c r="AC35"/>
  <c r="AC15"/>
  <c r="AC48"/>
  <c r="AC102"/>
  <c r="AC94"/>
  <c r="AC86"/>
  <c r="AC78"/>
  <c r="AC70"/>
  <c r="AC62"/>
  <c r="AC54"/>
  <c r="AC46"/>
  <c r="AC38"/>
  <c r="AC30"/>
  <c r="AC22"/>
  <c r="AC14"/>
  <c r="AC95"/>
  <c r="AC83"/>
  <c r="AC63"/>
  <c r="AC51"/>
  <c r="AC31"/>
  <c r="AC19"/>
  <c r="AC98"/>
  <c r="AC82"/>
  <c r="AC66"/>
  <c r="AC50"/>
  <c r="AC34"/>
  <c r="AC18"/>
  <c r="AC6"/>
  <c r="AC103"/>
  <c r="AC71"/>
  <c r="AC39"/>
  <c r="AC7"/>
  <c r="AC100"/>
  <c r="AC68"/>
  <c r="AC36"/>
  <c r="AC97"/>
  <c r="AC81"/>
  <c r="AC65"/>
  <c r="AC49"/>
  <c r="AC33"/>
  <c r="AC17"/>
  <c r="AC91"/>
  <c r="AC59"/>
  <c r="AC27"/>
  <c r="AC92"/>
  <c r="AC60"/>
  <c r="AC28"/>
  <c r="AC32"/>
  <c r="AC16"/>
  <c r="AC90"/>
  <c r="AC74"/>
  <c r="AC58"/>
  <c r="AC42"/>
  <c r="AC26"/>
  <c r="AC10"/>
  <c r="AC93"/>
  <c r="AC77"/>
  <c r="AC61"/>
  <c r="AC45"/>
  <c r="AC29"/>
  <c r="AC13"/>
  <c r="AC87"/>
  <c r="AC55"/>
  <c r="AC23"/>
  <c r="AC84"/>
  <c r="AC52"/>
  <c r="AC20"/>
  <c r="AC64"/>
  <c r="AC89"/>
  <c r="AC73"/>
  <c r="AC57"/>
  <c r="AC41"/>
  <c r="AC25"/>
  <c r="AC9"/>
  <c r="AC75"/>
  <c r="AC43"/>
  <c r="AC11"/>
  <c r="AC76"/>
  <c r="AC44"/>
  <c r="AC12"/>
  <c r="AC96"/>
  <c r="AC80"/>
  <c r="AC101"/>
  <c r="AC85"/>
  <c r="AC69"/>
  <c r="AC53"/>
  <c r="AC37"/>
  <c r="AC21"/>
  <c r="R8"/>
  <c r="R9"/>
  <c r="R16"/>
  <c r="R17"/>
  <c r="R24"/>
  <c r="R25"/>
  <c r="R32"/>
  <c r="R33"/>
  <c r="R10"/>
  <c r="R11"/>
  <c r="R18"/>
  <c r="R19"/>
  <c r="R26"/>
  <c r="R27"/>
  <c r="R34"/>
  <c r="R35"/>
  <c r="R37"/>
  <c r="R39"/>
  <c r="R41"/>
  <c r="R43"/>
  <c r="R45"/>
  <c r="R47"/>
  <c r="R49"/>
  <c r="R51"/>
  <c r="R53"/>
  <c r="R55"/>
  <c r="R57"/>
  <c r="R59"/>
  <c r="R61"/>
  <c r="R63"/>
  <c r="R65"/>
  <c r="R14"/>
  <c r="R15"/>
  <c r="R30"/>
  <c r="R31"/>
  <c r="R36"/>
  <c r="R40"/>
  <c r="R44"/>
  <c r="R48"/>
  <c r="R52"/>
  <c r="R56"/>
  <c r="R60"/>
  <c r="R64"/>
  <c r="R70"/>
  <c r="R71"/>
  <c r="R78"/>
  <c r="R79"/>
  <c r="R86"/>
  <c r="R87"/>
  <c r="R94"/>
  <c r="R95"/>
  <c r="R102"/>
  <c r="R103"/>
  <c r="R20"/>
  <c r="R21"/>
  <c r="R72"/>
  <c r="R73"/>
  <c r="R80"/>
  <c r="R81"/>
  <c r="R88"/>
  <c r="R89"/>
  <c r="R96"/>
  <c r="R97"/>
  <c r="R104"/>
  <c r="R6"/>
  <c r="R7"/>
  <c r="R22"/>
  <c r="R23"/>
  <c r="R38"/>
  <c r="R42"/>
  <c r="R46"/>
  <c r="R50"/>
  <c r="R54"/>
  <c r="R58"/>
  <c r="R62"/>
  <c r="R66"/>
  <c r="R67"/>
  <c r="R74"/>
  <c r="R75"/>
  <c r="R82"/>
  <c r="R83"/>
  <c r="R90"/>
  <c r="R91"/>
  <c r="R98"/>
  <c r="R99"/>
  <c r="R5"/>
  <c r="R12"/>
  <c r="R13"/>
  <c r="R28"/>
  <c r="R29"/>
  <c r="R68"/>
  <c r="R69"/>
  <c r="R76"/>
  <c r="R77"/>
  <c r="R84"/>
  <c r="R85"/>
  <c r="R92"/>
  <c r="R93"/>
  <c r="R100"/>
  <c r="R101"/>
  <c r="Z9"/>
  <c r="Z17"/>
  <c r="Z25"/>
  <c r="Z33"/>
  <c r="Z41"/>
  <c r="Z49"/>
  <c r="Z57"/>
  <c r="Z65"/>
  <c r="Z73"/>
  <c r="Z81"/>
  <c r="Z89"/>
  <c r="Z97"/>
  <c r="Z21"/>
  <c r="Z37"/>
  <c r="Z53"/>
  <c r="Z69"/>
  <c r="Z85"/>
  <c r="Z101"/>
  <c r="Z13"/>
  <c r="Z29"/>
  <c r="Z45"/>
  <c r="Z61"/>
  <c r="Z77"/>
  <c r="Z93"/>
  <c r="Z19"/>
  <c r="Z20"/>
  <c r="Z35"/>
  <c r="Z36"/>
  <c r="Z51"/>
  <c r="Z52"/>
  <c r="Z67"/>
  <c r="Z68"/>
  <c r="Z83"/>
  <c r="Z84"/>
  <c r="Z99"/>
  <c r="Z100"/>
  <c r="Z95"/>
  <c r="Z63"/>
  <c r="Z31"/>
  <c r="Z94"/>
  <c r="Z78"/>
  <c r="Z62"/>
  <c r="Z46"/>
  <c r="Z30"/>
  <c r="Z14"/>
  <c r="Z6"/>
  <c r="Z60"/>
  <c r="Z43"/>
  <c r="Z79"/>
  <c r="Z47"/>
  <c r="Z15"/>
  <c r="Z104"/>
  <c r="Z96"/>
  <c r="Z88"/>
  <c r="Z80"/>
  <c r="Z72"/>
  <c r="Z64"/>
  <c r="Z56"/>
  <c r="Z48"/>
  <c r="Z40"/>
  <c r="Z32"/>
  <c r="Z24"/>
  <c r="Z16"/>
  <c r="Z90"/>
  <c r="Z74"/>
  <c r="Z58"/>
  <c r="Z42"/>
  <c r="Z26"/>
  <c r="Z10"/>
  <c r="Z91"/>
  <c r="Z75"/>
  <c r="Z87"/>
  <c r="Z55"/>
  <c r="Z23"/>
  <c r="Z8"/>
  <c r="Z92"/>
  <c r="Z76"/>
  <c r="Z98"/>
  <c r="Z82"/>
  <c r="Z66"/>
  <c r="Z50"/>
  <c r="Z34"/>
  <c r="Z18"/>
  <c r="Z27"/>
  <c r="Z11"/>
  <c r="Z102"/>
  <c r="Z86"/>
  <c r="Z70"/>
  <c r="Z54"/>
  <c r="Z38"/>
  <c r="Z22"/>
  <c r="Z5"/>
  <c r="Z103"/>
  <c r="Z71"/>
  <c r="Z39"/>
  <c r="Z7"/>
  <c r="Z59"/>
  <c r="Z44"/>
  <c r="Z28"/>
  <c r="Z12"/>
  <c r="Q6"/>
  <c r="Q8"/>
  <c r="Q10"/>
  <c r="Q12"/>
  <c r="Q14"/>
  <c r="Q16"/>
  <c r="Q18"/>
  <c r="Q20"/>
  <c r="Q22"/>
  <c r="Q24"/>
  <c r="Q26"/>
  <c r="Q28"/>
  <c r="Q30"/>
  <c r="Q32"/>
  <c r="Q34"/>
  <c r="Q7"/>
  <c r="Q15"/>
  <c r="Q23"/>
  <c r="Q31"/>
  <c r="Q36"/>
  <c r="Q38"/>
  <c r="Q40"/>
  <c r="Q42"/>
  <c r="Q44"/>
  <c r="Q46"/>
  <c r="Q48"/>
  <c r="Q50"/>
  <c r="Q52"/>
  <c r="Q54"/>
  <c r="Q56"/>
  <c r="Q58"/>
  <c r="Q60"/>
  <c r="Q62"/>
  <c r="Q64"/>
  <c r="Q66"/>
  <c r="Q68"/>
  <c r="Q70"/>
  <c r="Q72"/>
  <c r="Q74"/>
  <c r="Q76"/>
  <c r="Q78"/>
  <c r="Q80"/>
  <c r="Q82"/>
  <c r="Q84"/>
  <c r="Q86"/>
  <c r="Q88"/>
  <c r="Q90"/>
  <c r="Q92"/>
  <c r="Q94"/>
  <c r="Q96"/>
  <c r="Q98"/>
  <c r="Q100"/>
  <c r="Q102"/>
  <c r="Q104"/>
  <c r="Q9"/>
  <c r="Q17"/>
  <c r="Q25"/>
  <c r="Q33"/>
  <c r="Q13"/>
  <c r="Q29"/>
  <c r="Q69"/>
  <c r="Q77"/>
  <c r="Q85"/>
  <c r="Q93"/>
  <c r="Q101"/>
  <c r="Q19"/>
  <c r="Q35"/>
  <c r="Q39"/>
  <c r="Q43"/>
  <c r="Q47"/>
  <c r="Q51"/>
  <c r="Q55"/>
  <c r="Q59"/>
  <c r="Q63"/>
  <c r="Q71"/>
  <c r="Q79"/>
  <c r="Q87"/>
  <c r="Q95"/>
  <c r="Q103"/>
  <c r="Q21"/>
  <c r="Q73"/>
  <c r="Q81"/>
  <c r="Q89"/>
  <c r="Q97"/>
  <c r="Q11"/>
  <c r="Q27"/>
  <c r="Q37"/>
  <c r="Q41"/>
  <c r="Q45"/>
  <c r="Q49"/>
  <c r="Q53"/>
  <c r="Q57"/>
  <c r="Q61"/>
  <c r="Q65"/>
  <c r="Q67"/>
  <c r="Q75"/>
  <c r="Q83"/>
  <c r="Q91"/>
  <c r="Q99"/>
  <c r="Q5"/>
  <c r="O7"/>
  <c r="O9"/>
  <c r="O11"/>
  <c r="O13"/>
  <c r="O15"/>
  <c r="O17"/>
  <c r="O19"/>
  <c r="O21"/>
  <c r="O23"/>
  <c r="O25"/>
  <c r="O27"/>
  <c r="O29"/>
  <c r="O31"/>
  <c r="O33"/>
  <c r="O35"/>
  <c r="O12"/>
  <c r="O20"/>
  <c r="O28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6"/>
  <c r="O14"/>
  <c r="O22"/>
  <c r="O30"/>
  <c r="O10"/>
  <c r="O26"/>
  <c r="O74"/>
  <c r="O82"/>
  <c r="O90"/>
  <c r="O98"/>
  <c r="O5"/>
  <c r="O16"/>
  <c r="O32"/>
  <c r="O36"/>
  <c r="O40"/>
  <c r="O44"/>
  <c r="O48"/>
  <c r="O52"/>
  <c r="O56"/>
  <c r="O60"/>
  <c r="O64"/>
  <c r="O68"/>
  <c r="O76"/>
  <c r="O84"/>
  <c r="O92"/>
  <c r="O100"/>
  <c r="O18"/>
  <c r="O34"/>
  <c r="O70"/>
  <c r="O78"/>
  <c r="O86"/>
  <c r="O94"/>
  <c r="O102"/>
  <c r="O8"/>
  <c r="O24"/>
  <c r="O38"/>
  <c r="O42"/>
  <c r="O46"/>
  <c r="O50"/>
  <c r="O54"/>
  <c r="O58"/>
  <c r="O62"/>
  <c r="O66"/>
  <c r="O72"/>
  <c r="O80"/>
  <c r="O88"/>
  <c r="O96"/>
  <c r="O104"/>
  <c r="AE9"/>
  <c r="AE17"/>
  <c r="AE25"/>
  <c r="AE33"/>
  <c r="AE41"/>
  <c r="AE49"/>
  <c r="AE57"/>
  <c r="AE65"/>
  <c r="AE73"/>
  <c r="AE81"/>
  <c r="AE89"/>
  <c r="AE97"/>
  <c r="AE13"/>
  <c r="AE29"/>
  <c r="AE45"/>
  <c r="AE61"/>
  <c r="AE77"/>
  <c r="AE93"/>
  <c r="AE21"/>
  <c r="AE37"/>
  <c r="AE53"/>
  <c r="AE69"/>
  <c r="AE85"/>
  <c r="AE101"/>
  <c r="AE11"/>
  <c r="AE27"/>
  <c r="AE43"/>
  <c r="AE59"/>
  <c r="AE75"/>
  <c r="AE91"/>
  <c r="AE5"/>
  <c r="AE98"/>
  <c r="AE90"/>
  <c r="AE82"/>
  <c r="AE74"/>
  <c r="AE66"/>
  <c r="AE58"/>
  <c r="AE50"/>
  <c r="AE42"/>
  <c r="AE34"/>
  <c r="AE26"/>
  <c r="AE18"/>
  <c r="AE10"/>
  <c r="AE103"/>
  <c r="AE71"/>
  <c r="AE39"/>
  <c r="AE7"/>
  <c r="AE83"/>
  <c r="AE19"/>
  <c r="AE102"/>
  <c r="AE94"/>
  <c r="AE86"/>
  <c r="AE78"/>
  <c r="AE70"/>
  <c r="AE62"/>
  <c r="AE54"/>
  <c r="AE46"/>
  <c r="AE38"/>
  <c r="AE30"/>
  <c r="AE22"/>
  <c r="AE14"/>
  <c r="AE6"/>
  <c r="AE87"/>
  <c r="AE55"/>
  <c r="AE23"/>
  <c r="AE8"/>
  <c r="AE95"/>
  <c r="AE63"/>
  <c r="AE31"/>
  <c r="AE84"/>
  <c r="AE80"/>
  <c r="AE52"/>
  <c r="AE48"/>
  <c r="AE20"/>
  <c r="AE16"/>
  <c r="AE104"/>
  <c r="AE76"/>
  <c r="AE72"/>
  <c r="AE44"/>
  <c r="AE40"/>
  <c r="AE12"/>
  <c r="AE99"/>
  <c r="AE79"/>
  <c r="AE47"/>
  <c r="AE15"/>
  <c r="AE100"/>
  <c r="AE96"/>
  <c r="AE68"/>
  <c r="AE64"/>
  <c r="AE36"/>
  <c r="AE32"/>
  <c r="AE92"/>
  <c r="AE88"/>
  <c r="AE60"/>
  <c r="AE56"/>
  <c r="AE28"/>
  <c r="AE24"/>
  <c r="AE67"/>
  <c r="AE51"/>
  <c r="AE35"/>
  <c r="N10"/>
  <c r="N11"/>
  <c r="N18"/>
  <c r="N19"/>
  <c r="N26"/>
  <c r="N27"/>
  <c r="N34"/>
  <c r="N35"/>
  <c r="N12"/>
  <c r="N13"/>
  <c r="N20"/>
  <c r="N21"/>
  <c r="N28"/>
  <c r="N29"/>
  <c r="N37"/>
  <c r="N39"/>
  <c r="N41"/>
  <c r="N43"/>
  <c r="N45"/>
  <c r="N47"/>
  <c r="N49"/>
  <c r="N51"/>
  <c r="N53"/>
  <c r="N55"/>
  <c r="N57"/>
  <c r="N59"/>
  <c r="N61"/>
  <c r="N63"/>
  <c r="N65"/>
  <c r="N8"/>
  <c r="N9"/>
  <c r="N24"/>
  <c r="N25"/>
  <c r="N38"/>
  <c r="N42"/>
  <c r="N46"/>
  <c r="N50"/>
  <c r="N54"/>
  <c r="N58"/>
  <c r="N62"/>
  <c r="N66"/>
  <c r="N72"/>
  <c r="N73"/>
  <c r="N80"/>
  <c r="N81"/>
  <c r="N88"/>
  <c r="N89"/>
  <c r="N96"/>
  <c r="N97"/>
  <c r="N104"/>
  <c r="N14"/>
  <c r="N15"/>
  <c r="N30"/>
  <c r="N31"/>
  <c r="N67"/>
  <c r="N74"/>
  <c r="N75"/>
  <c r="N82"/>
  <c r="N83"/>
  <c r="N90"/>
  <c r="N91"/>
  <c r="N98"/>
  <c r="N99"/>
  <c r="N5"/>
  <c r="N16"/>
  <c r="N17"/>
  <c r="N32"/>
  <c r="N33"/>
  <c r="N36"/>
  <c r="N40"/>
  <c r="N44"/>
  <c r="N48"/>
  <c r="N52"/>
  <c r="N56"/>
  <c r="N60"/>
  <c r="N64"/>
  <c r="N68"/>
  <c r="N69"/>
  <c r="N76"/>
  <c r="N77"/>
  <c r="N84"/>
  <c r="N85"/>
  <c r="N92"/>
  <c r="N93"/>
  <c r="N100"/>
  <c r="N101"/>
  <c r="N6"/>
  <c r="N7"/>
  <c r="N22"/>
  <c r="N23"/>
  <c r="N70"/>
  <c r="N71"/>
  <c r="N78"/>
  <c r="N79"/>
  <c r="N86"/>
  <c r="N87"/>
  <c r="N94"/>
  <c r="N95"/>
  <c r="N102"/>
  <c r="N103"/>
  <c r="M6"/>
  <c r="M8"/>
  <c r="M10"/>
  <c r="M12"/>
  <c r="M14"/>
  <c r="M16"/>
  <c r="M18"/>
  <c r="M20"/>
  <c r="M22"/>
  <c r="M24"/>
  <c r="M26"/>
  <c r="M28"/>
  <c r="M30"/>
  <c r="M32"/>
  <c r="M34"/>
  <c r="M9"/>
  <c r="M17"/>
  <c r="M25"/>
  <c r="M33"/>
  <c r="M36"/>
  <c r="M38"/>
  <c r="M40"/>
  <c r="M42"/>
  <c r="M44"/>
  <c r="M46"/>
  <c r="M48"/>
  <c r="M50"/>
  <c r="M52"/>
  <c r="M54"/>
  <c r="M56"/>
  <c r="M58"/>
  <c r="M60"/>
  <c r="M62"/>
  <c r="M64"/>
  <c r="M66"/>
  <c r="M68"/>
  <c r="M70"/>
  <c r="M72"/>
  <c r="M74"/>
  <c r="M76"/>
  <c r="M78"/>
  <c r="M80"/>
  <c r="M82"/>
  <c r="M84"/>
  <c r="M86"/>
  <c r="M88"/>
  <c r="M90"/>
  <c r="M92"/>
  <c r="M94"/>
  <c r="M96"/>
  <c r="M98"/>
  <c r="M100"/>
  <c r="M102"/>
  <c r="M104"/>
  <c r="M11"/>
  <c r="M19"/>
  <c r="M27"/>
  <c r="M35"/>
  <c r="M7"/>
  <c r="M23"/>
  <c r="M71"/>
  <c r="M79"/>
  <c r="M87"/>
  <c r="M95"/>
  <c r="M103"/>
  <c r="M13"/>
  <c r="M29"/>
  <c r="M37"/>
  <c r="M41"/>
  <c r="M45"/>
  <c r="M49"/>
  <c r="M53"/>
  <c r="M57"/>
  <c r="M61"/>
  <c r="M65"/>
  <c r="M73"/>
  <c r="M81"/>
  <c r="M89"/>
  <c r="M97"/>
  <c r="M15"/>
  <c r="M31"/>
  <c r="M67"/>
  <c r="M75"/>
  <c r="M83"/>
  <c r="M91"/>
  <c r="M99"/>
  <c r="M5"/>
  <c r="M21"/>
  <c r="M39"/>
  <c r="M43"/>
  <c r="M47"/>
  <c r="M51"/>
  <c r="M55"/>
  <c r="M59"/>
  <c r="M63"/>
  <c r="M69"/>
  <c r="M77"/>
  <c r="M85"/>
  <c r="M93"/>
  <c r="M101"/>
  <c r="AB13"/>
  <c r="AB21"/>
  <c r="AB29"/>
  <c r="AB37"/>
  <c r="AB45"/>
  <c r="AB53"/>
  <c r="AB61"/>
  <c r="AB69"/>
  <c r="AB77"/>
  <c r="AB85"/>
  <c r="AB93"/>
  <c r="AB101"/>
  <c r="AB9"/>
  <c r="AB25"/>
  <c r="AB41"/>
  <c r="AB57"/>
  <c r="AB73"/>
  <c r="AB89"/>
  <c r="AB16"/>
  <c r="AB17"/>
  <c r="AB32"/>
  <c r="AB33"/>
  <c r="AB48"/>
  <c r="AB49"/>
  <c r="AB64"/>
  <c r="AB65"/>
  <c r="AB80"/>
  <c r="AB81"/>
  <c r="AB96"/>
  <c r="AB97"/>
  <c r="AB23"/>
  <c r="AB39"/>
  <c r="AB55"/>
  <c r="AB71"/>
  <c r="AB87"/>
  <c r="AB103"/>
  <c r="AB83"/>
  <c r="AB51"/>
  <c r="AB19"/>
  <c r="AB95"/>
  <c r="AB78"/>
  <c r="AB31"/>
  <c r="AB14"/>
  <c r="AB99"/>
  <c r="AB67"/>
  <c r="AB35"/>
  <c r="AB100"/>
  <c r="AB92"/>
  <c r="AB84"/>
  <c r="AB76"/>
  <c r="AB68"/>
  <c r="AB60"/>
  <c r="AB52"/>
  <c r="AB44"/>
  <c r="AB36"/>
  <c r="AB28"/>
  <c r="AB20"/>
  <c r="AB12"/>
  <c r="AB91"/>
  <c r="AB59"/>
  <c r="AB27"/>
  <c r="AB86"/>
  <c r="AB54"/>
  <c r="AB22"/>
  <c r="AB62"/>
  <c r="AB46"/>
  <c r="AB30"/>
  <c r="AB15"/>
  <c r="AB6"/>
  <c r="AB104"/>
  <c r="AB88"/>
  <c r="AB72"/>
  <c r="AB56"/>
  <c r="AB40"/>
  <c r="AB24"/>
  <c r="AB8"/>
  <c r="AB90"/>
  <c r="AB74"/>
  <c r="AB58"/>
  <c r="AB42"/>
  <c r="AB26"/>
  <c r="AB10"/>
  <c r="AB63"/>
  <c r="AB47"/>
  <c r="AB75"/>
  <c r="AB43"/>
  <c r="AB11"/>
  <c r="AB7"/>
  <c r="AB102"/>
  <c r="AB70"/>
  <c r="AB38"/>
  <c r="AB94"/>
  <c r="AB79"/>
  <c r="AB98"/>
  <c r="AB82"/>
  <c r="AB66"/>
  <c r="AB50"/>
  <c r="AB34"/>
  <c r="AB18"/>
  <c r="AB5"/>
  <c r="AA5"/>
  <c r="AA13"/>
  <c r="AA29"/>
  <c r="AA45"/>
  <c r="AA61"/>
  <c r="AA77"/>
  <c r="AA93"/>
  <c r="AA21"/>
  <c r="AA37"/>
  <c r="AA53"/>
  <c r="AA69"/>
  <c r="AA85"/>
  <c r="AA101"/>
  <c r="AA91"/>
  <c r="AA59"/>
  <c r="AA27"/>
  <c r="AA104"/>
  <c r="AA96"/>
  <c r="AA88"/>
  <c r="AA80"/>
  <c r="AA72"/>
  <c r="AA64"/>
  <c r="AA56"/>
  <c r="AA48"/>
  <c r="AA40"/>
  <c r="AA32"/>
  <c r="AA24"/>
  <c r="AA16"/>
  <c r="AA8"/>
  <c r="AA75"/>
  <c r="AA43"/>
  <c r="AA11"/>
  <c r="AA7"/>
  <c r="AA100"/>
  <c r="AA92"/>
  <c r="AA84"/>
  <c r="AA76"/>
  <c r="AA68"/>
  <c r="AA60"/>
  <c r="AA52"/>
  <c r="AA44"/>
  <c r="AA36"/>
  <c r="AA28"/>
  <c r="AA20"/>
  <c r="AA12"/>
  <c r="AA98"/>
  <c r="AA82"/>
  <c r="AA66"/>
  <c r="AA50"/>
  <c r="AA34"/>
  <c r="AA18"/>
  <c r="AA47"/>
  <c r="AA94"/>
  <c r="AA78"/>
  <c r="AA62"/>
  <c r="AA46"/>
  <c r="AA30"/>
  <c r="AA14"/>
  <c r="AA83"/>
  <c r="AA51"/>
  <c r="AA19"/>
  <c r="AA63"/>
  <c r="AA90"/>
  <c r="AA74"/>
  <c r="AA58"/>
  <c r="AA42"/>
  <c r="AA26"/>
  <c r="AA10"/>
  <c r="AA79"/>
  <c r="AA15"/>
  <c r="AA102"/>
  <c r="AA86"/>
  <c r="AA70"/>
  <c r="AA54"/>
  <c r="AA38"/>
  <c r="AA22"/>
  <c r="AA6"/>
  <c r="AA99"/>
  <c r="AA67"/>
  <c r="AA35"/>
  <c r="AA95"/>
  <c r="AA31"/>
  <c r="AA103"/>
  <c r="AA87"/>
  <c r="AA71"/>
  <c r="AA55"/>
  <c r="AA39"/>
  <c r="AA23"/>
  <c r="AA97"/>
  <c r="AA89"/>
  <c r="AA81"/>
  <c r="AA73"/>
  <c r="AA65"/>
  <c r="AA57"/>
  <c r="AA49"/>
  <c r="AA41"/>
  <c r="AA33"/>
  <c r="AA25"/>
  <c r="AA17"/>
  <c r="AA9"/>
  <c r="S7"/>
  <c r="S9"/>
  <c r="S11"/>
  <c r="S13"/>
  <c r="S15"/>
  <c r="S17"/>
  <c r="S19"/>
  <c r="S21"/>
  <c r="S23"/>
  <c r="S25"/>
  <c r="S27"/>
  <c r="S29"/>
  <c r="S31"/>
  <c r="S33"/>
  <c r="S10"/>
  <c r="S18"/>
  <c r="S26"/>
  <c r="S34"/>
  <c r="S35"/>
  <c r="S37"/>
  <c r="S39"/>
  <c r="S41"/>
  <c r="S43"/>
  <c r="S45"/>
  <c r="S47"/>
  <c r="S49"/>
  <c r="S51"/>
  <c r="S53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S99"/>
  <c r="S101"/>
  <c r="S103"/>
  <c r="S12"/>
  <c r="S20"/>
  <c r="S28"/>
  <c r="S16"/>
  <c r="S32"/>
  <c r="S72"/>
  <c r="S80"/>
  <c r="S88"/>
  <c r="S96"/>
  <c r="S104"/>
  <c r="S6"/>
  <c r="S22"/>
  <c r="S38"/>
  <c r="S42"/>
  <c r="S46"/>
  <c r="S50"/>
  <c r="S54"/>
  <c r="S58"/>
  <c r="S62"/>
  <c r="S66"/>
  <c r="S74"/>
  <c r="S82"/>
  <c r="S90"/>
  <c r="S98"/>
  <c r="S5"/>
  <c r="S8"/>
  <c r="S24"/>
  <c r="S68"/>
  <c r="S76"/>
  <c r="S84"/>
  <c r="S92"/>
  <c r="S100"/>
  <c r="S14"/>
  <c r="S30"/>
  <c r="S36"/>
  <c r="S40"/>
  <c r="S44"/>
  <c r="S48"/>
  <c r="S52"/>
  <c r="S56"/>
  <c r="S60"/>
  <c r="S64"/>
  <c r="S70"/>
  <c r="S78"/>
  <c r="S86"/>
  <c r="S94"/>
  <c r="S102"/>
  <c r="AS3" a="1"/>
  <c r="AS3" s="1"/>
  <c r="U3" a="1"/>
  <c r="U3" s="1"/>
  <c r="E93" i="1"/>
  <c r="C94" i="2"/>
  <c r="D94" s="1"/>
  <c r="C94" i="1"/>
  <c r="H94" l="1"/>
  <c r="G94"/>
  <c r="C98" i="3"/>
  <c r="G97"/>
  <c r="D94" i="1"/>
  <c r="U6" i="3"/>
  <c r="U8"/>
  <c r="U10"/>
  <c r="U12"/>
  <c r="U14"/>
  <c r="U16"/>
  <c r="U18"/>
  <c r="U20"/>
  <c r="U22"/>
  <c r="U24"/>
  <c r="U26"/>
  <c r="U28"/>
  <c r="U30"/>
  <c r="U32"/>
  <c r="U34"/>
  <c r="U13"/>
  <c r="U21"/>
  <c r="U29"/>
  <c r="U36"/>
  <c r="U38"/>
  <c r="U40"/>
  <c r="U42"/>
  <c r="U44"/>
  <c r="U46"/>
  <c r="U48"/>
  <c r="U50"/>
  <c r="U52"/>
  <c r="U54"/>
  <c r="U56"/>
  <c r="U58"/>
  <c r="U60"/>
  <c r="U62"/>
  <c r="U64"/>
  <c r="U66"/>
  <c r="U68"/>
  <c r="U70"/>
  <c r="U72"/>
  <c r="U74"/>
  <c r="U76"/>
  <c r="U78"/>
  <c r="U80"/>
  <c r="U82"/>
  <c r="U84"/>
  <c r="U86"/>
  <c r="U88"/>
  <c r="U90"/>
  <c r="U92"/>
  <c r="U94"/>
  <c r="U96"/>
  <c r="U98"/>
  <c r="U100"/>
  <c r="U102"/>
  <c r="U104"/>
  <c r="U7"/>
  <c r="U15"/>
  <c r="U23"/>
  <c r="U31"/>
  <c r="U19"/>
  <c r="U67"/>
  <c r="U75"/>
  <c r="U83"/>
  <c r="U91"/>
  <c r="U99"/>
  <c r="U5"/>
  <c r="U9"/>
  <c r="U25"/>
  <c r="U37"/>
  <c r="U41"/>
  <c r="U45"/>
  <c r="U49"/>
  <c r="U53"/>
  <c r="U57"/>
  <c r="U61"/>
  <c r="U65"/>
  <c r="U69"/>
  <c r="U77"/>
  <c r="U85"/>
  <c r="U93"/>
  <c r="U101"/>
  <c r="U11"/>
  <c r="U27"/>
  <c r="U71"/>
  <c r="U79"/>
  <c r="U87"/>
  <c r="U95"/>
  <c r="U103"/>
  <c r="U17"/>
  <c r="U33"/>
  <c r="U35"/>
  <c r="U39"/>
  <c r="U43"/>
  <c r="U47"/>
  <c r="U51"/>
  <c r="U55"/>
  <c r="U59"/>
  <c r="U63"/>
  <c r="U73"/>
  <c r="U81"/>
  <c r="U89"/>
  <c r="U97"/>
  <c r="E94" i="1"/>
  <c r="C95"/>
  <c r="H95" l="1"/>
  <c r="G95"/>
  <c r="AS3" s="1" a="1"/>
  <c r="AS3" s="1"/>
  <c r="C99" i="3"/>
  <c r="G98"/>
  <c r="D95" i="1"/>
  <c r="BE3" a="1"/>
  <c r="BE3" s="1"/>
  <c r="C96"/>
  <c r="BD3" a="1"/>
  <c r="BD3" s="1"/>
  <c r="AP3" a="1"/>
  <c r="AP3" s="1"/>
  <c r="AX3" a="1"/>
  <c r="AX3" s="1"/>
  <c r="AO3" a="1"/>
  <c r="AO3" s="1"/>
  <c r="BB3" a="1"/>
  <c r="BB3" s="1"/>
  <c r="BC3" a="1"/>
  <c r="BC3" s="1"/>
  <c r="AR3" a="1"/>
  <c r="AR3" s="1"/>
  <c r="AZ3" a="1"/>
  <c r="AZ3" s="1"/>
  <c r="AN3" a="1"/>
  <c r="AN3" s="1"/>
  <c r="AL3" a="1"/>
  <c r="AL3" s="1"/>
  <c r="AW3" a="1"/>
  <c r="AW3" s="1"/>
  <c r="AG3" a="1"/>
  <c r="AG3" s="1"/>
  <c r="E95"/>
  <c r="AA3" a="1"/>
  <c r="AA3" s="1"/>
  <c r="AC3" a="1"/>
  <c r="AC3" s="1"/>
  <c r="AE3" a="1"/>
  <c r="AE3" s="1"/>
  <c r="AB3" a="1"/>
  <c r="AB3" s="1"/>
  <c r="Y3" a="1"/>
  <c r="Y3" s="1"/>
  <c r="AD3" a="1"/>
  <c r="AD3" s="1"/>
  <c r="Z3" a="1"/>
  <c r="Z3" s="1"/>
  <c r="AF3" a="1"/>
  <c r="AF3" s="1"/>
  <c r="D96" l="1"/>
  <c r="G96"/>
  <c r="H96"/>
  <c r="C100" i="3"/>
  <c r="G99"/>
  <c r="AW5" i="1"/>
  <c r="AW73"/>
  <c r="AW41"/>
  <c r="AW9"/>
  <c r="AW45"/>
  <c r="AW97"/>
  <c r="AW57"/>
  <c r="AW17"/>
  <c r="AW29"/>
  <c r="AW75"/>
  <c r="AW11"/>
  <c r="AW79"/>
  <c r="AW47"/>
  <c r="AW15"/>
  <c r="AW69"/>
  <c r="AW99"/>
  <c r="AW35"/>
  <c r="AW8"/>
  <c r="AW16"/>
  <c r="AW24"/>
  <c r="AW32"/>
  <c r="AW40"/>
  <c r="AW48"/>
  <c r="AW56"/>
  <c r="AW64"/>
  <c r="AW72"/>
  <c r="AW80"/>
  <c r="AW88"/>
  <c r="AW96"/>
  <c r="AW104"/>
  <c r="AW65"/>
  <c r="AW25"/>
  <c r="AW61"/>
  <c r="AW91"/>
  <c r="AW27"/>
  <c r="AW87"/>
  <c r="AW55"/>
  <c r="AW23"/>
  <c r="AW85"/>
  <c r="AW21"/>
  <c r="AW51"/>
  <c r="AW10"/>
  <c r="AW18"/>
  <c r="AW81"/>
  <c r="AW33"/>
  <c r="AW77"/>
  <c r="AW103"/>
  <c r="AW43"/>
  <c r="AW95"/>
  <c r="AW63"/>
  <c r="AW31"/>
  <c r="AW6"/>
  <c r="AW37"/>
  <c r="AW67"/>
  <c r="AW12"/>
  <c r="AW20"/>
  <c r="AW28"/>
  <c r="AW36"/>
  <c r="AW44"/>
  <c r="AW52"/>
  <c r="AW60"/>
  <c r="AW68"/>
  <c r="AW76"/>
  <c r="AW84"/>
  <c r="AW92"/>
  <c r="AW100"/>
  <c r="AW93"/>
  <c r="AW71"/>
  <c r="AW83"/>
  <c r="AW26"/>
  <c r="AW42"/>
  <c r="AW58"/>
  <c r="AW74"/>
  <c r="AW90"/>
  <c r="AW49"/>
  <c r="AW101"/>
  <c r="AW53"/>
  <c r="AW14"/>
  <c r="AW30"/>
  <c r="AW46"/>
  <c r="AW62"/>
  <c r="AW78"/>
  <c r="AW94"/>
  <c r="AW89"/>
  <c r="AW59"/>
  <c r="AW7"/>
  <c r="AW22"/>
  <c r="AW34"/>
  <c r="AW50"/>
  <c r="AW66"/>
  <c r="AW82"/>
  <c r="AW98"/>
  <c r="AW54"/>
  <c r="AW19"/>
  <c r="AW70"/>
  <c r="AW39"/>
  <c r="AW86"/>
  <c r="AW13"/>
  <c r="AW38"/>
  <c r="AW102"/>
  <c r="AX103"/>
  <c r="AX36"/>
  <c r="AX92"/>
  <c r="AX62"/>
  <c r="AX24"/>
  <c r="AX56"/>
  <c r="AX88"/>
  <c r="AX96"/>
  <c r="AX68"/>
  <c r="AX38"/>
  <c r="AX100"/>
  <c r="AX10"/>
  <c r="AX42"/>
  <c r="AX74"/>
  <c r="AX28"/>
  <c r="AX76"/>
  <c r="AX14"/>
  <c r="AX78"/>
  <c r="AX16"/>
  <c r="AX48"/>
  <c r="AX80"/>
  <c r="AX52"/>
  <c r="AX54"/>
  <c r="AX18"/>
  <c r="AX50"/>
  <c r="AX82"/>
  <c r="AX102"/>
  <c r="AX12"/>
  <c r="AX60"/>
  <c r="AX6"/>
  <c r="AX30"/>
  <c r="AX94"/>
  <c r="AX8"/>
  <c r="AX40"/>
  <c r="AX72"/>
  <c r="AX20"/>
  <c r="AX70"/>
  <c r="AX5"/>
  <c r="AX26"/>
  <c r="AX58"/>
  <c r="AX90"/>
  <c r="AX84"/>
  <c r="AX86"/>
  <c r="AX34"/>
  <c r="AX7"/>
  <c r="AX13"/>
  <c r="AX19"/>
  <c r="AX29"/>
  <c r="AX35"/>
  <c r="AX45"/>
  <c r="AX51"/>
  <c r="AX61"/>
  <c r="AX67"/>
  <c r="AX77"/>
  <c r="AX83"/>
  <c r="AX93"/>
  <c r="AX99"/>
  <c r="AX44"/>
  <c r="AX66"/>
  <c r="AX17"/>
  <c r="AX23"/>
  <c r="AX33"/>
  <c r="AX39"/>
  <c r="AX49"/>
  <c r="AX55"/>
  <c r="AX65"/>
  <c r="AX71"/>
  <c r="AX81"/>
  <c r="AX87"/>
  <c r="AX97"/>
  <c r="AX46"/>
  <c r="AX64"/>
  <c r="AX98"/>
  <c r="AX11"/>
  <c r="AX21"/>
  <c r="AX27"/>
  <c r="AX37"/>
  <c r="AX43"/>
  <c r="AX53"/>
  <c r="AX59"/>
  <c r="AX69"/>
  <c r="AX75"/>
  <c r="AX85"/>
  <c r="AX91"/>
  <c r="AX101"/>
  <c r="AX104"/>
  <c r="AX22"/>
  <c r="AX41"/>
  <c r="AX63"/>
  <c r="AX47"/>
  <c r="AX15"/>
  <c r="AX57"/>
  <c r="AX79"/>
  <c r="AX9"/>
  <c r="AX31"/>
  <c r="AX73"/>
  <c r="AX95"/>
  <c r="AX32"/>
  <c r="AX25"/>
  <c r="AX89"/>
  <c r="BE87"/>
  <c r="BE55"/>
  <c r="BE23"/>
  <c r="BE67"/>
  <c r="BE81"/>
  <c r="BE33"/>
  <c r="BE93"/>
  <c r="BE61"/>
  <c r="BE29"/>
  <c r="BE75"/>
  <c r="BE11"/>
  <c r="BE73"/>
  <c r="BE79"/>
  <c r="BE39"/>
  <c r="BE83"/>
  <c r="BE65"/>
  <c r="BE103"/>
  <c r="BE69"/>
  <c r="BE21"/>
  <c r="BE43"/>
  <c r="BE89"/>
  <c r="BE12"/>
  <c r="BE20"/>
  <c r="BE28"/>
  <c r="BE36"/>
  <c r="BE44"/>
  <c r="BE52"/>
  <c r="BE60"/>
  <c r="BE68"/>
  <c r="BE76"/>
  <c r="BE84"/>
  <c r="BE92"/>
  <c r="BE100"/>
  <c r="BE95"/>
  <c r="BE47"/>
  <c r="BE7"/>
  <c r="BE19"/>
  <c r="BE17"/>
  <c r="BE77"/>
  <c r="BE37"/>
  <c r="BE59"/>
  <c r="BE97"/>
  <c r="BE9"/>
  <c r="BE6"/>
  <c r="BE14"/>
  <c r="BE22"/>
  <c r="BE5"/>
  <c r="BE63"/>
  <c r="BE15"/>
  <c r="BE35"/>
  <c r="BE41"/>
  <c r="BE85"/>
  <c r="BE45"/>
  <c r="BE91"/>
  <c r="BE101"/>
  <c r="BE25"/>
  <c r="BE8"/>
  <c r="BE16"/>
  <c r="BE24"/>
  <c r="BE32"/>
  <c r="BE40"/>
  <c r="BE48"/>
  <c r="BE56"/>
  <c r="BE64"/>
  <c r="BE72"/>
  <c r="BE80"/>
  <c r="BE88"/>
  <c r="BE96"/>
  <c r="BE104"/>
  <c r="BE49"/>
  <c r="BE27"/>
  <c r="BE30"/>
  <c r="BE46"/>
  <c r="BE62"/>
  <c r="BE78"/>
  <c r="BE94"/>
  <c r="BE51"/>
  <c r="BE13"/>
  <c r="BE34"/>
  <c r="BE50"/>
  <c r="BE66"/>
  <c r="BE82"/>
  <c r="BE98"/>
  <c r="BE31"/>
  <c r="BE53"/>
  <c r="BE10"/>
  <c r="BE38"/>
  <c r="BE54"/>
  <c r="BE70"/>
  <c r="BE86"/>
  <c r="BE102"/>
  <c r="BE57"/>
  <c r="BE74"/>
  <c r="BE99"/>
  <c r="BE26"/>
  <c r="BE90"/>
  <c r="BE71"/>
  <c r="BE18"/>
  <c r="BE42"/>
  <c r="BE58"/>
  <c r="BC104"/>
  <c r="BC24"/>
  <c r="BC56"/>
  <c r="BC88"/>
  <c r="BC32"/>
  <c r="BC72"/>
  <c r="BC28"/>
  <c r="BC60"/>
  <c r="BC6"/>
  <c r="BC97"/>
  <c r="BC89"/>
  <c r="BC81"/>
  <c r="BC73"/>
  <c r="BC65"/>
  <c r="BC57"/>
  <c r="BC49"/>
  <c r="BC41"/>
  <c r="BC33"/>
  <c r="BC25"/>
  <c r="BC17"/>
  <c r="BC9"/>
  <c r="BC16"/>
  <c r="BC64"/>
  <c r="BC20"/>
  <c r="BC52"/>
  <c r="BC84"/>
  <c r="BC92"/>
  <c r="BC99"/>
  <c r="BC91"/>
  <c r="BC83"/>
  <c r="BC75"/>
  <c r="BC67"/>
  <c r="BC59"/>
  <c r="BC51"/>
  <c r="BC43"/>
  <c r="BC35"/>
  <c r="BC27"/>
  <c r="BC19"/>
  <c r="BC11"/>
  <c r="BC10"/>
  <c r="BC18"/>
  <c r="BC26"/>
  <c r="BC34"/>
  <c r="BC42"/>
  <c r="BC50"/>
  <c r="BC58"/>
  <c r="BC66"/>
  <c r="BC74"/>
  <c r="BC82"/>
  <c r="BC90"/>
  <c r="BC98"/>
  <c r="BC8"/>
  <c r="BC48"/>
  <c r="BC96"/>
  <c r="BC12"/>
  <c r="BC44"/>
  <c r="BC76"/>
  <c r="BC5"/>
  <c r="BC101"/>
  <c r="BC93"/>
  <c r="BC85"/>
  <c r="BC77"/>
  <c r="BC69"/>
  <c r="BC61"/>
  <c r="BC53"/>
  <c r="BC45"/>
  <c r="BC37"/>
  <c r="BC29"/>
  <c r="BC21"/>
  <c r="BC13"/>
  <c r="BC95"/>
  <c r="BC63"/>
  <c r="BC31"/>
  <c r="BC30"/>
  <c r="BC62"/>
  <c r="BC94"/>
  <c r="BC100"/>
  <c r="BC80"/>
  <c r="BC68"/>
  <c r="BC103"/>
  <c r="BC71"/>
  <c r="BC39"/>
  <c r="BC7"/>
  <c r="BC22"/>
  <c r="BC54"/>
  <c r="BC86"/>
  <c r="BC40"/>
  <c r="BC36"/>
  <c r="BC79"/>
  <c r="BC47"/>
  <c r="BC15"/>
  <c r="BC14"/>
  <c r="BC46"/>
  <c r="BC78"/>
  <c r="BC87"/>
  <c r="BC38"/>
  <c r="BC23"/>
  <c r="BC102"/>
  <c r="BC55"/>
  <c r="BC70"/>
  <c r="C97"/>
  <c r="AZ97"/>
  <c r="AZ21"/>
  <c r="AZ53"/>
  <c r="AZ85"/>
  <c r="AZ37"/>
  <c r="AZ77"/>
  <c r="AZ17"/>
  <c r="AZ49"/>
  <c r="AZ81"/>
  <c r="AZ104"/>
  <c r="AZ96"/>
  <c r="AZ88"/>
  <c r="AZ80"/>
  <c r="AZ72"/>
  <c r="AZ64"/>
  <c r="AZ56"/>
  <c r="AZ48"/>
  <c r="AZ40"/>
  <c r="AZ32"/>
  <c r="AZ24"/>
  <c r="AZ16"/>
  <c r="AZ8"/>
  <c r="AZ5"/>
  <c r="AZ7"/>
  <c r="AZ23"/>
  <c r="AZ39"/>
  <c r="AZ55"/>
  <c r="AZ71"/>
  <c r="AZ87"/>
  <c r="AZ29"/>
  <c r="AZ69"/>
  <c r="AZ9"/>
  <c r="AZ41"/>
  <c r="AZ73"/>
  <c r="AZ98"/>
  <c r="AZ90"/>
  <c r="AZ82"/>
  <c r="AZ74"/>
  <c r="AZ66"/>
  <c r="AZ58"/>
  <c r="AZ50"/>
  <c r="AZ42"/>
  <c r="AZ34"/>
  <c r="AZ26"/>
  <c r="AZ18"/>
  <c r="AZ10"/>
  <c r="AZ6"/>
  <c r="AZ11"/>
  <c r="AZ27"/>
  <c r="AZ43"/>
  <c r="AZ59"/>
  <c r="AZ75"/>
  <c r="AZ91"/>
  <c r="AZ13"/>
  <c r="AZ61"/>
  <c r="AZ33"/>
  <c r="AZ65"/>
  <c r="AZ100"/>
  <c r="AZ92"/>
  <c r="AZ84"/>
  <c r="AZ76"/>
  <c r="AZ68"/>
  <c r="AZ60"/>
  <c r="AZ52"/>
  <c r="AZ44"/>
  <c r="AZ36"/>
  <c r="AZ28"/>
  <c r="AZ20"/>
  <c r="AZ12"/>
  <c r="AZ99"/>
  <c r="AZ15"/>
  <c r="AZ31"/>
  <c r="AZ47"/>
  <c r="AZ63"/>
  <c r="AZ79"/>
  <c r="AZ95"/>
  <c r="AZ45"/>
  <c r="AZ25"/>
  <c r="AZ94"/>
  <c r="AZ62"/>
  <c r="AZ30"/>
  <c r="AZ101"/>
  <c r="AZ35"/>
  <c r="AZ67"/>
  <c r="AZ102"/>
  <c r="AZ70"/>
  <c r="AZ38"/>
  <c r="AZ103"/>
  <c r="AZ89"/>
  <c r="AZ78"/>
  <c r="AZ46"/>
  <c r="AZ14"/>
  <c r="AZ19"/>
  <c r="AZ51"/>
  <c r="AZ83"/>
  <c r="AZ22"/>
  <c r="AZ54"/>
  <c r="AZ57"/>
  <c r="AZ86"/>
  <c r="AZ93"/>
  <c r="BB103"/>
  <c r="BB16"/>
  <c r="BB34"/>
  <c r="BB80"/>
  <c r="BB98"/>
  <c r="BB10"/>
  <c r="BB56"/>
  <c r="BB74"/>
  <c r="BB20"/>
  <c r="BB30"/>
  <c r="BB52"/>
  <c r="BB62"/>
  <c r="BB84"/>
  <c r="BB94"/>
  <c r="BB7"/>
  <c r="BB32"/>
  <c r="BB50"/>
  <c r="BB96"/>
  <c r="BB8"/>
  <c r="BB26"/>
  <c r="BB72"/>
  <c r="BB90"/>
  <c r="BB6"/>
  <c r="BB28"/>
  <c r="BB38"/>
  <c r="BB60"/>
  <c r="BB70"/>
  <c r="BB92"/>
  <c r="BB48"/>
  <c r="BB66"/>
  <c r="BB24"/>
  <c r="BB42"/>
  <c r="BB88"/>
  <c r="BB14"/>
  <c r="BB36"/>
  <c r="BB46"/>
  <c r="BB68"/>
  <c r="BB78"/>
  <c r="BB100"/>
  <c r="BB9"/>
  <c r="BB13"/>
  <c r="BB17"/>
  <c r="BB21"/>
  <c r="BB25"/>
  <c r="BB29"/>
  <c r="BB33"/>
  <c r="BB37"/>
  <c r="BB41"/>
  <c r="BB45"/>
  <c r="BB49"/>
  <c r="BB53"/>
  <c r="BB57"/>
  <c r="BB61"/>
  <c r="BB65"/>
  <c r="BB69"/>
  <c r="BB73"/>
  <c r="BB77"/>
  <c r="BB81"/>
  <c r="BB85"/>
  <c r="BB89"/>
  <c r="BB93"/>
  <c r="BB97"/>
  <c r="BB101"/>
  <c r="BB104"/>
  <c r="BB82"/>
  <c r="BB76"/>
  <c r="BB23"/>
  <c r="BB39"/>
  <c r="BB55"/>
  <c r="BB71"/>
  <c r="BB87"/>
  <c r="BB64"/>
  <c r="BB102"/>
  <c r="BB58"/>
  <c r="BB22"/>
  <c r="BB11"/>
  <c r="BB27"/>
  <c r="BB43"/>
  <c r="BB59"/>
  <c r="BB75"/>
  <c r="BB91"/>
  <c r="BB5"/>
  <c r="BB40"/>
  <c r="BB12"/>
  <c r="BB54"/>
  <c r="BB15"/>
  <c r="BB31"/>
  <c r="BB47"/>
  <c r="BB63"/>
  <c r="BB79"/>
  <c r="BB95"/>
  <c r="BB19"/>
  <c r="BB83"/>
  <c r="BB18"/>
  <c r="BB86"/>
  <c r="BB35"/>
  <c r="BB99"/>
  <c r="BB44"/>
  <c r="BB51"/>
  <c r="BB67"/>
  <c r="BD55"/>
  <c r="BD87"/>
  <c r="BD31"/>
  <c r="BD23"/>
  <c r="BD47"/>
  <c r="BD35"/>
  <c r="BD67"/>
  <c r="BD100"/>
  <c r="BD92"/>
  <c r="BD84"/>
  <c r="BD76"/>
  <c r="BD68"/>
  <c r="BD60"/>
  <c r="BD52"/>
  <c r="BD44"/>
  <c r="BD36"/>
  <c r="BD28"/>
  <c r="BD20"/>
  <c r="BD12"/>
  <c r="BD5"/>
  <c r="BD17"/>
  <c r="BD33"/>
  <c r="BD49"/>
  <c r="BD65"/>
  <c r="BD81"/>
  <c r="BD97"/>
  <c r="BD39"/>
  <c r="BD63"/>
  <c r="BD27"/>
  <c r="BD59"/>
  <c r="BD102"/>
  <c r="BD94"/>
  <c r="BD86"/>
  <c r="BD78"/>
  <c r="BD70"/>
  <c r="BD62"/>
  <c r="BD54"/>
  <c r="BD46"/>
  <c r="BD38"/>
  <c r="BD30"/>
  <c r="BD22"/>
  <c r="BD14"/>
  <c r="BD101"/>
  <c r="BD99"/>
  <c r="BD21"/>
  <c r="BD37"/>
  <c r="BD53"/>
  <c r="BD69"/>
  <c r="BD85"/>
  <c r="BD79"/>
  <c r="BD95"/>
  <c r="BD71"/>
  <c r="BD19"/>
  <c r="BD51"/>
  <c r="BD83"/>
  <c r="BD104"/>
  <c r="BD96"/>
  <c r="BD88"/>
  <c r="BD80"/>
  <c r="BD72"/>
  <c r="BD64"/>
  <c r="BD56"/>
  <c r="BD48"/>
  <c r="BD40"/>
  <c r="BD32"/>
  <c r="BD24"/>
  <c r="BD16"/>
  <c r="BD8"/>
  <c r="BD103"/>
  <c r="BD9"/>
  <c r="BD25"/>
  <c r="BD41"/>
  <c r="BD57"/>
  <c r="BD73"/>
  <c r="BD89"/>
  <c r="BD91"/>
  <c r="BD75"/>
  <c r="BD82"/>
  <c r="BD50"/>
  <c r="BD18"/>
  <c r="BD13"/>
  <c r="BD45"/>
  <c r="BD77"/>
  <c r="BD43"/>
  <c r="BD90"/>
  <c r="BD58"/>
  <c r="BD26"/>
  <c r="BD15"/>
  <c r="BD11"/>
  <c r="BD98"/>
  <c r="BD66"/>
  <c r="BD34"/>
  <c r="BD6"/>
  <c r="BD29"/>
  <c r="BD61"/>
  <c r="BD93"/>
  <c r="BD7"/>
  <c r="BD42"/>
  <c r="BD74"/>
  <c r="BD10"/>
  <c r="U3" a="1"/>
  <c r="U3" s="1"/>
  <c r="G97" l="1"/>
  <c r="H97"/>
  <c r="C101" i="3"/>
  <c r="G100"/>
  <c r="U6" i="1"/>
  <c r="U9"/>
  <c r="U11"/>
  <c r="U13"/>
  <c r="U15"/>
  <c r="U17"/>
  <c r="U19"/>
  <c r="U21"/>
  <c r="U23"/>
  <c r="U25"/>
  <c r="U27"/>
  <c r="U29"/>
  <c r="U31"/>
  <c r="U33"/>
  <c r="U35"/>
  <c r="U37"/>
  <c r="U39"/>
  <c r="U41"/>
  <c r="U43"/>
  <c r="U45"/>
  <c r="U47"/>
  <c r="U49"/>
  <c r="U51"/>
  <c r="U7"/>
  <c r="U8"/>
  <c r="U12"/>
  <c r="U16"/>
  <c r="U20"/>
  <c r="U24"/>
  <c r="U28"/>
  <c r="U32"/>
  <c r="U36"/>
  <c r="U40"/>
  <c r="U44"/>
  <c r="U48"/>
  <c r="U52"/>
  <c r="U55"/>
  <c r="U56"/>
  <c r="U57"/>
  <c r="U58"/>
  <c r="U59"/>
  <c r="U61"/>
  <c r="U63"/>
  <c r="U65"/>
  <c r="U67"/>
  <c r="U69"/>
  <c r="U71"/>
  <c r="U73"/>
  <c r="U75"/>
  <c r="U77"/>
  <c r="U79"/>
  <c r="U81"/>
  <c r="U83"/>
  <c r="U85"/>
  <c r="U87"/>
  <c r="U89"/>
  <c r="U91"/>
  <c r="U93"/>
  <c r="U95"/>
  <c r="U97"/>
  <c r="U99"/>
  <c r="U101"/>
  <c r="U103"/>
  <c r="U10"/>
  <c r="U18"/>
  <c r="U26"/>
  <c r="U34"/>
  <c r="U42"/>
  <c r="U50"/>
  <c r="U5"/>
  <c r="U66"/>
  <c r="U74"/>
  <c r="U82"/>
  <c r="U90"/>
  <c r="U98"/>
  <c r="U53"/>
  <c r="U54"/>
  <c r="U60"/>
  <c r="U64"/>
  <c r="U68"/>
  <c r="U72"/>
  <c r="U76"/>
  <c r="U80"/>
  <c r="U84"/>
  <c r="U88"/>
  <c r="U92"/>
  <c r="U96"/>
  <c r="U100"/>
  <c r="U104"/>
  <c r="U14"/>
  <c r="U22"/>
  <c r="U30"/>
  <c r="U38"/>
  <c r="U46"/>
  <c r="U62"/>
  <c r="U70"/>
  <c r="U78"/>
  <c r="U86"/>
  <c r="U94"/>
  <c r="U102"/>
  <c r="C98"/>
  <c r="H98" l="1"/>
  <c r="G98"/>
  <c r="C102" i="3"/>
  <c r="G101"/>
  <c r="C99" i="1"/>
  <c r="G99" l="1"/>
  <c r="H99"/>
  <c r="C103" i="3"/>
  <c r="G102"/>
  <c r="C100" i="1"/>
  <c r="G100" l="1"/>
  <c r="H100"/>
  <c r="C104" i="3"/>
  <c r="G103"/>
  <c r="C101" i="1"/>
  <c r="G101" l="1"/>
  <c r="H101"/>
  <c r="G104" i="3"/>
  <c r="C105"/>
  <c r="G105" s="1"/>
  <c r="C102" i="1"/>
  <c r="H102" l="1"/>
  <c r="G102"/>
  <c r="C103"/>
  <c r="G103" l="1"/>
  <c r="H103"/>
  <c r="C104"/>
  <c r="G104" l="1"/>
  <c r="H104"/>
  <c r="C105"/>
  <c r="H105" l="1"/>
  <c r="G105"/>
</calcChain>
</file>

<file path=xl/sharedStrings.xml><?xml version="1.0" encoding="utf-8"?>
<sst xmlns="http://schemas.openxmlformats.org/spreadsheetml/2006/main" count="95" uniqueCount="58">
  <si>
    <t>% batteria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</si>
  <si>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</si>
  <si>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</si>
  <si>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</si>
  <si>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</si>
  <si>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</si>
  <si>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</si>
  <si>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</si>
  <si>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</si>
  <si>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</si>
  <si>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</si>
  <si>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</si>
  <si>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</si>
  <si>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</si>
  <si>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</si>
  <si>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</si>
  <si>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</si>
  <si>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</si>
  <si>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</si>
  <si>
    <t>correzione</t>
  </si>
  <si>
    <t>0,0000004x^4</t>
  </si>
  <si>
    <t>DF = 1+radq(0,2*x - 1,9)*X - 0,0000004*X^4 - asintoto x&gt;30 e batteryFactor*20+1</t>
  </si>
  <si>
    <t>DF = radq(0,3*x)*X + 1 - 0,0000004*X^4 - - - - asintoto x&gt;30 e batteryFactor*20</t>
  </si>
  <si>
    <t>0,004x^2</t>
  </si>
  <si>
    <t>y=radq(0,2x)/10</t>
  </si>
  <si>
    <t>DF = 1+radq(0,2*x )*X - 0,004*X^2 - asintoto x&gt;20 e batteryFactor*20</t>
  </si>
  <si>
    <t>y=0,004*x^2</t>
  </si>
  <si>
    <t>curva 4</t>
  </si>
  <si>
    <t>curva 5</t>
  </si>
  <si>
    <t>y=radq(0,2x-1,9)/10</t>
  </si>
  <si>
    <t>y=ln(x-8)/10</t>
  </si>
  <si>
    <t>y=ln(x-9)/10</t>
  </si>
  <si>
    <t>y=radq(x-9)*5/100</t>
  </si>
  <si>
    <t>DF = 1+radq(0,2*x)*X - 0,004*X^2 - asintoto x&gt;30 e batteryFactor*20+1</t>
  </si>
  <si>
    <t>y=log(x-8)/10</t>
  </si>
  <si>
    <t>utenti</t>
  </si>
  <si>
    <t>retta bat</t>
  </si>
  <si>
    <t>fattore di correzione</t>
  </si>
  <si>
    <t>0,0000004*x^4</t>
  </si>
  <si>
    <t>DF</t>
  </si>
  <si>
    <t>DF2</t>
  </si>
  <si>
    <t>DF= radq(0,4*(x-9,5))*X - 0,0000004*X^4 ---asintoto x&gt;30 e batteryFactor*20</t>
  </si>
  <si>
    <t>y=radq(0,4*(x-9,5))/10</t>
  </si>
  <si>
    <t>y=radq(0,2*(x))/10</t>
  </si>
  <si>
    <t>y=radq(0,4(x)/10</t>
  </si>
  <si>
    <t>y=radq(0,2(x))/10</t>
  </si>
  <si>
    <t>y = avg(c3; c4)</t>
  </si>
  <si>
    <t>curva 6</t>
  </si>
  <si>
    <t>y = ecc(avg)</t>
  </si>
  <si>
    <t>y =  ecc(diff)</t>
  </si>
  <si>
    <t>y =  diff(c3; c4)</t>
  </si>
  <si>
    <t>y =  log(2x)+1</t>
  </si>
  <si>
    <t>y=radq(0,8*x)+2</t>
  </si>
  <si>
    <t>y=2ln(x) +1</t>
  </si>
  <si>
    <t>y=radq(x)+1</t>
  </si>
  <si>
    <t>ecc(B)</t>
  </si>
  <si>
    <t>ecc( C)</t>
  </si>
  <si>
    <t>ecc(G)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</si>
</sst>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0" xfId="0" applyFont="1" applyFill="1"/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9" fontId="1" fillId="6" borderId="6" xfId="0" applyNumberFormat="1" applyFont="1" applyFill="1" applyBorder="1" applyAlignment="1">
      <alignment horizontal="center"/>
    </xf>
    <xf numFmtId="9" fontId="1" fillId="6" borderId="4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87124608"/>
        <c:axId val="87139456"/>
      </c:scatterChart>
      <c:valAx>
        <c:axId val="87124608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</c:title>
        <c:numFmt formatCode="General" sourceLinked="1"/>
        <c:tickLblPos val="nextTo"/>
        <c:crossAx val="87139456"/>
        <c:crosses val="autoZero"/>
        <c:crossBetween val="midCat"/>
      </c:valAx>
      <c:valAx>
        <c:axId val="87139456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</c:title>
        <c:numFmt formatCode="General" sourceLinked="1"/>
        <c:tickLblPos val="nextTo"/>
        <c:crossAx val="871246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88379392"/>
        <c:axId val="88381312"/>
      </c:scatterChart>
      <c:valAx>
        <c:axId val="88379392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88381312"/>
        <c:crosses val="autoZero"/>
        <c:crossBetween val="midCat"/>
      </c:valAx>
      <c:valAx>
        <c:axId val="88381312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883793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88511232"/>
        <c:axId val="88513152"/>
      </c:scatterChart>
      <c:valAx>
        <c:axId val="8851123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88513152"/>
        <c:crosses val="autoZero"/>
        <c:crossBetween val="midCat"/>
      </c:valAx>
      <c:valAx>
        <c:axId val="88513152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  <c:layout/>
        </c:title>
        <c:numFmt formatCode="General" sourceLinked="1"/>
        <c:tickLblPos val="nextTo"/>
        <c:crossAx val="885112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Fanout'!$AV$5:$AV$104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16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11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Fanout'!$AW$5:$AW$104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Fanout'!$AX$5:$AX$104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9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Fanout'!$AY$5:$AY$104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Fanout'!$AZ$5:$AZ$104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Fanout'!$BA$5:$BA$104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Fanout'!$BB$5:$BB$104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Fanout'!$BC$5:$BC$104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Fanout'!$BD$5:$BD$104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Fanout'!$BE$5:$BE$104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88463616"/>
        <c:axId val="88936448"/>
      </c:scatterChart>
      <c:valAx>
        <c:axId val="88463616"/>
        <c:scaling>
          <c:orientation val="minMax"/>
          <c:max val="100"/>
        </c:scaling>
        <c:axPos val="b"/>
        <c:numFmt formatCode="General" sourceLinked="1"/>
        <c:tickLblPos val="nextTo"/>
        <c:crossAx val="88936448"/>
        <c:crosses val="autoZero"/>
        <c:crossBetween val="midCat"/>
      </c:valAx>
      <c:valAx>
        <c:axId val="88936448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88463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Fanout'!$D$5:$D$105</c:f>
              <c:numCache>
                <c:formatCode>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Fanout'!$G$5:$G$105</c:f>
              <c:numCache>
                <c:formatCode>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Fanout'!$H$5:$H$105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88967424"/>
        <c:axId val="88981504"/>
      </c:scatterChart>
      <c:valAx>
        <c:axId val="88967424"/>
        <c:scaling>
          <c:orientation val="minMax"/>
        </c:scaling>
        <c:axPos val="b"/>
        <c:numFmt formatCode="General" sourceLinked="1"/>
        <c:tickLblPos val="nextTo"/>
        <c:crossAx val="88981504"/>
        <c:crosses val="autoZero"/>
        <c:crossBetween val="midCat"/>
      </c:valAx>
      <c:valAx>
        <c:axId val="88981504"/>
        <c:scaling>
          <c:orientation val="minMax"/>
        </c:scaling>
        <c:axPos val="l"/>
        <c:majorGridlines/>
        <c:numFmt formatCode="0%" sourceLinked="1"/>
        <c:tickLblPos val="nextTo"/>
        <c:crossAx val="8896742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0.004*x^2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alternativo'!$K$5:$K$104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1.6E-2</c:v>
                </c:pt>
                <c:pt idx="2">
                  <c:v>3.6000000000000004E-2</c:v>
                </c:pt>
                <c:pt idx="3">
                  <c:v>6.4000000000000001E-2</c:v>
                </c:pt>
                <c:pt idx="4">
                  <c:v>0.1</c:v>
                </c:pt>
                <c:pt idx="5">
                  <c:v>0.14400000000000002</c:v>
                </c:pt>
                <c:pt idx="6">
                  <c:v>0.19600000000000001</c:v>
                </c:pt>
                <c:pt idx="7">
                  <c:v>0.25600000000000001</c:v>
                </c:pt>
                <c:pt idx="8">
                  <c:v>0.32400000000000001</c:v>
                </c:pt>
                <c:pt idx="9">
                  <c:v>0.4</c:v>
                </c:pt>
                <c:pt idx="10">
                  <c:v>0.48399999999999999</c:v>
                </c:pt>
                <c:pt idx="11">
                  <c:v>0.57600000000000007</c:v>
                </c:pt>
                <c:pt idx="12">
                  <c:v>0.67600000000000005</c:v>
                </c:pt>
                <c:pt idx="13">
                  <c:v>0.78400000000000003</c:v>
                </c:pt>
                <c:pt idx="14">
                  <c:v>0.9</c:v>
                </c:pt>
                <c:pt idx="15">
                  <c:v>1.024</c:v>
                </c:pt>
                <c:pt idx="16">
                  <c:v>1.1559999999999999</c:v>
                </c:pt>
                <c:pt idx="17">
                  <c:v>1.296</c:v>
                </c:pt>
                <c:pt idx="18">
                  <c:v>1.444</c:v>
                </c:pt>
                <c:pt idx="19">
                  <c:v>1.6</c:v>
                </c:pt>
                <c:pt idx="20">
                  <c:v>1.764</c:v>
                </c:pt>
                <c:pt idx="21">
                  <c:v>1.9359999999999999</c:v>
                </c:pt>
                <c:pt idx="22">
                  <c:v>2.1160000000000001</c:v>
                </c:pt>
                <c:pt idx="23">
                  <c:v>2.3040000000000003</c:v>
                </c:pt>
                <c:pt idx="24">
                  <c:v>2.5</c:v>
                </c:pt>
                <c:pt idx="25">
                  <c:v>2.7040000000000002</c:v>
                </c:pt>
                <c:pt idx="26">
                  <c:v>2.9159999999999999</c:v>
                </c:pt>
                <c:pt idx="27">
                  <c:v>3.1360000000000001</c:v>
                </c:pt>
                <c:pt idx="28">
                  <c:v>3.3639999999999999</c:v>
                </c:pt>
                <c:pt idx="29">
                  <c:v>3.6</c:v>
                </c:pt>
                <c:pt idx="30">
                  <c:v>3.8439999999999999</c:v>
                </c:pt>
                <c:pt idx="31">
                  <c:v>4.0960000000000001</c:v>
                </c:pt>
                <c:pt idx="32">
                  <c:v>4.3559999999999999</c:v>
                </c:pt>
                <c:pt idx="33">
                  <c:v>4.6239999999999997</c:v>
                </c:pt>
                <c:pt idx="34">
                  <c:v>4.9000000000000004</c:v>
                </c:pt>
                <c:pt idx="35">
                  <c:v>5.1840000000000002</c:v>
                </c:pt>
                <c:pt idx="36">
                  <c:v>5.476</c:v>
                </c:pt>
                <c:pt idx="37">
                  <c:v>5.7759999999999998</c:v>
                </c:pt>
                <c:pt idx="38">
                  <c:v>6.0840000000000005</c:v>
                </c:pt>
                <c:pt idx="39">
                  <c:v>6.4</c:v>
                </c:pt>
                <c:pt idx="40">
                  <c:v>6.7240000000000002</c:v>
                </c:pt>
                <c:pt idx="41">
                  <c:v>7.056</c:v>
                </c:pt>
                <c:pt idx="42">
                  <c:v>7.3959999999999999</c:v>
                </c:pt>
                <c:pt idx="43">
                  <c:v>7.7439999999999998</c:v>
                </c:pt>
                <c:pt idx="44">
                  <c:v>8.1</c:v>
                </c:pt>
                <c:pt idx="45">
                  <c:v>8.4640000000000004</c:v>
                </c:pt>
                <c:pt idx="46">
                  <c:v>8.8360000000000003</c:v>
                </c:pt>
                <c:pt idx="47">
                  <c:v>9.2160000000000011</c:v>
                </c:pt>
                <c:pt idx="48">
                  <c:v>9.604000000000001</c:v>
                </c:pt>
                <c:pt idx="49">
                  <c:v>10</c:v>
                </c:pt>
                <c:pt idx="50">
                  <c:v>10.404</c:v>
                </c:pt>
                <c:pt idx="51">
                  <c:v>10.816000000000001</c:v>
                </c:pt>
                <c:pt idx="52">
                  <c:v>11.236000000000001</c:v>
                </c:pt>
                <c:pt idx="53">
                  <c:v>11.664</c:v>
                </c:pt>
                <c:pt idx="54">
                  <c:v>12.1</c:v>
                </c:pt>
                <c:pt idx="55">
                  <c:v>12.544</c:v>
                </c:pt>
                <c:pt idx="56">
                  <c:v>12.996</c:v>
                </c:pt>
                <c:pt idx="57">
                  <c:v>13.456</c:v>
                </c:pt>
                <c:pt idx="58">
                  <c:v>13.923999999999999</c:v>
                </c:pt>
                <c:pt idx="59">
                  <c:v>14.4</c:v>
                </c:pt>
                <c:pt idx="60">
                  <c:v>14.884</c:v>
                </c:pt>
                <c:pt idx="61">
                  <c:v>15.375999999999999</c:v>
                </c:pt>
                <c:pt idx="62">
                  <c:v>15.875999999999999</c:v>
                </c:pt>
                <c:pt idx="63">
                  <c:v>16.384</c:v>
                </c:pt>
                <c:pt idx="64">
                  <c:v>16.899999999999999</c:v>
                </c:pt>
                <c:pt idx="65">
                  <c:v>17.423999999999999</c:v>
                </c:pt>
                <c:pt idx="66">
                  <c:v>17.956</c:v>
                </c:pt>
                <c:pt idx="67">
                  <c:v>18.495999999999999</c:v>
                </c:pt>
                <c:pt idx="68">
                  <c:v>19.044</c:v>
                </c:pt>
                <c:pt idx="69">
                  <c:v>19.600000000000001</c:v>
                </c:pt>
                <c:pt idx="70">
                  <c:v>20.164000000000001</c:v>
                </c:pt>
                <c:pt idx="71">
                  <c:v>20.736000000000001</c:v>
                </c:pt>
                <c:pt idx="72">
                  <c:v>21.315999999999999</c:v>
                </c:pt>
                <c:pt idx="73">
                  <c:v>21.904</c:v>
                </c:pt>
                <c:pt idx="74">
                  <c:v>22.5</c:v>
                </c:pt>
                <c:pt idx="75">
                  <c:v>23.103999999999999</c:v>
                </c:pt>
                <c:pt idx="76">
                  <c:v>23.716000000000001</c:v>
                </c:pt>
                <c:pt idx="77">
                  <c:v>24.336000000000002</c:v>
                </c:pt>
                <c:pt idx="78">
                  <c:v>24.964000000000002</c:v>
                </c:pt>
                <c:pt idx="79">
                  <c:v>25.6</c:v>
                </c:pt>
                <c:pt idx="80">
                  <c:v>26.244</c:v>
                </c:pt>
                <c:pt idx="81">
                  <c:v>26.896000000000001</c:v>
                </c:pt>
                <c:pt idx="82">
                  <c:v>27.556000000000001</c:v>
                </c:pt>
                <c:pt idx="83">
                  <c:v>28.224</c:v>
                </c:pt>
                <c:pt idx="84">
                  <c:v>28.900000000000002</c:v>
                </c:pt>
                <c:pt idx="85">
                  <c:v>29.584</c:v>
                </c:pt>
                <c:pt idx="86">
                  <c:v>30.276</c:v>
                </c:pt>
                <c:pt idx="87">
                  <c:v>30.975999999999999</c:v>
                </c:pt>
                <c:pt idx="88">
                  <c:v>31.684000000000001</c:v>
                </c:pt>
                <c:pt idx="89">
                  <c:v>32.4</c:v>
                </c:pt>
                <c:pt idx="90">
                  <c:v>33.124000000000002</c:v>
                </c:pt>
                <c:pt idx="91">
                  <c:v>33.856000000000002</c:v>
                </c:pt>
                <c:pt idx="92">
                  <c:v>34.596000000000004</c:v>
                </c:pt>
                <c:pt idx="93">
                  <c:v>35.344000000000001</c:v>
                </c:pt>
                <c:pt idx="94">
                  <c:v>36.1</c:v>
                </c:pt>
                <c:pt idx="95">
                  <c:v>36.864000000000004</c:v>
                </c:pt>
                <c:pt idx="96">
                  <c:v>37.636000000000003</c:v>
                </c:pt>
                <c:pt idx="97">
                  <c:v>38.416000000000004</c:v>
                </c:pt>
                <c:pt idx="98">
                  <c:v>39.204000000000001</c:v>
                </c:pt>
                <c:pt idx="99">
                  <c:v>40</c:v>
                </c:pt>
              </c:numCache>
            </c:numRef>
          </c:yVal>
        </c:ser>
        <c:ser>
          <c:idx val="1"/>
          <c:order val="1"/>
          <c:tx>
            <c:v>100%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alternativo'!$L$5:$L$104</c:f>
              <c:numCache>
                <c:formatCode>General</c:formatCode>
                <c:ptCount val="100"/>
                <c:pt idx="0">
                  <c:v>0.44721359549995798</c:v>
                </c:pt>
                <c:pt idx="1">
                  <c:v>0.89442719099991597</c:v>
                </c:pt>
                <c:pt idx="2">
                  <c:v>1.3416407864998741</c:v>
                </c:pt>
                <c:pt idx="3">
                  <c:v>1.7888543819998319</c:v>
                </c:pt>
                <c:pt idx="4">
                  <c:v>2.2360679774997898</c:v>
                </c:pt>
                <c:pt idx="5">
                  <c:v>2.6832815729997481</c:v>
                </c:pt>
                <c:pt idx="6">
                  <c:v>3.130495168499706</c:v>
                </c:pt>
                <c:pt idx="7">
                  <c:v>3.5777087639996639</c:v>
                </c:pt>
                <c:pt idx="8">
                  <c:v>4.0249223594996222</c:v>
                </c:pt>
                <c:pt idx="9">
                  <c:v>4.4721359549995796</c:v>
                </c:pt>
                <c:pt idx="10">
                  <c:v>4.9193495504995379</c:v>
                </c:pt>
                <c:pt idx="11">
                  <c:v>5.3665631459994962</c:v>
                </c:pt>
                <c:pt idx="12">
                  <c:v>5.8137767414994537</c:v>
                </c:pt>
                <c:pt idx="13">
                  <c:v>6.260990336999412</c:v>
                </c:pt>
                <c:pt idx="14">
                  <c:v>6.7082039324993694</c:v>
                </c:pt>
                <c:pt idx="15">
                  <c:v>7.1554175279993277</c:v>
                </c:pt>
                <c:pt idx="16">
                  <c:v>7.602631123499286</c:v>
                </c:pt>
                <c:pt idx="17">
                  <c:v>8.0498447189992444</c:v>
                </c:pt>
                <c:pt idx="18">
                  <c:v>8.4970583144992009</c:v>
                </c:pt>
                <c:pt idx="19">
                  <c:v>8.9442719099991592</c:v>
                </c:pt>
                <c:pt idx="20">
                  <c:v>9.3914855054991175</c:v>
                </c:pt>
                <c:pt idx="21">
                  <c:v>9.8386991009990759</c:v>
                </c:pt>
                <c:pt idx="22">
                  <c:v>10.285912696499034</c:v>
                </c:pt>
                <c:pt idx="23">
                  <c:v>10.733126291998992</c:v>
                </c:pt>
                <c:pt idx="24">
                  <c:v>11.180339887498949</c:v>
                </c:pt>
                <c:pt idx="25">
                  <c:v>11.627553482998907</c:v>
                </c:pt>
                <c:pt idx="26">
                  <c:v>12.074767078498866</c:v>
                </c:pt>
                <c:pt idx="27">
                  <c:v>12.521980673998824</c:v>
                </c:pt>
                <c:pt idx="28">
                  <c:v>12.969194269498782</c:v>
                </c:pt>
                <c:pt idx="29">
                  <c:v>13.416407864998739</c:v>
                </c:pt>
                <c:pt idx="30">
                  <c:v>13.863621460498697</c:v>
                </c:pt>
                <c:pt idx="31">
                  <c:v>14.310835055998655</c:v>
                </c:pt>
                <c:pt idx="32">
                  <c:v>14.758048651498614</c:v>
                </c:pt>
                <c:pt idx="33">
                  <c:v>15.205262246998572</c:v>
                </c:pt>
                <c:pt idx="34">
                  <c:v>15.652475842498529</c:v>
                </c:pt>
                <c:pt idx="35">
                  <c:v>16.099689437998489</c:v>
                </c:pt>
                <c:pt idx="36">
                  <c:v>16.546903033498445</c:v>
                </c:pt>
                <c:pt idx="37">
                  <c:v>16.994116628998402</c:v>
                </c:pt>
                <c:pt idx="38">
                  <c:v>17.441330224498362</c:v>
                </c:pt>
                <c:pt idx="39">
                  <c:v>17.888543819998318</c:v>
                </c:pt>
                <c:pt idx="40">
                  <c:v>18.335757415498279</c:v>
                </c:pt>
                <c:pt idx="41">
                  <c:v>18.782971010998235</c:v>
                </c:pt>
                <c:pt idx="42">
                  <c:v>19.230184606498192</c:v>
                </c:pt>
                <c:pt idx="43">
                  <c:v>19.677398201998152</c:v>
                </c:pt>
                <c:pt idx="44">
                  <c:v>20.124611797498108</c:v>
                </c:pt>
                <c:pt idx="45">
                  <c:v>20.571825392998068</c:v>
                </c:pt>
                <c:pt idx="46">
                  <c:v>21.019038988498025</c:v>
                </c:pt>
                <c:pt idx="47">
                  <c:v>21.466252583997985</c:v>
                </c:pt>
                <c:pt idx="48">
                  <c:v>21.913466179497942</c:v>
                </c:pt>
                <c:pt idx="49">
                  <c:v>22.360679774997898</c:v>
                </c:pt>
                <c:pt idx="50">
                  <c:v>22.807893370497858</c:v>
                </c:pt>
                <c:pt idx="51">
                  <c:v>23.255106965997815</c:v>
                </c:pt>
                <c:pt idx="52">
                  <c:v>23.702320561497775</c:v>
                </c:pt>
                <c:pt idx="53">
                  <c:v>24.149534156997731</c:v>
                </c:pt>
                <c:pt idx="54">
                  <c:v>24.596747752497688</c:v>
                </c:pt>
                <c:pt idx="55">
                  <c:v>25.043961347997648</c:v>
                </c:pt>
                <c:pt idx="56">
                  <c:v>25.491174943497604</c:v>
                </c:pt>
                <c:pt idx="57">
                  <c:v>25.938388538997565</c:v>
                </c:pt>
                <c:pt idx="58">
                  <c:v>26.385602134497521</c:v>
                </c:pt>
                <c:pt idx="59">
                  <c:v>26.832815729997478</c:v>
                </c:pt>
                <c:pt idx="60">
                  <c:v>27.280029325497438</c:v>
                </c:pt>
                <c:pt idx="61">
                  <c:v>27.727242920997394</c:v>
                </c:pt>
                <c:pt idx="62">
                  <c:v>28.174456516497354</c:v>
                </c:pt>
                <c:pt idx="63">
                  <c:v>28.621670111997311</c:v>
                </c:pt>
                <c:pt idx="64">
                  <c:v>29.068883707497267</c:v>
                </c:pt>
                <c:pt idx="65">
                  <c:v>29.516097302997228</c:v>
                </c:pt>
                <c:pt idx="66">
                  <c:v>29.963310898497184</c:v>
                </c:pt>
                <c:pt idx="67">
                  <c:v>30.410524493997144</c:v>
                </c:pt>
                <c:pt idx="68">
                  <c:v>30.857738089497101</c:v>
                </c:pt>
                <c:pt idx="69">
                  <c:v>31.304951684997057</c:v>
                </c:pt>
                <c:pt idx="70">
                  <c:v>31.752165280497017</c:v>
                </c:pt>
                <c:pt idx="71">
                  <c:v>32.199378875996977</c:v>
                </c:pt>
                <c:pt idx="72">
                  <c:v>32.64659247149693</c:v>
                </c:pt>
                <c:pt idx="73">
                  <c:v>33.093806066996891</c:v>
                </c:pt>
                <c:pt idx="74">
                  <c:v>33.541019662496851</c:v>
                </c:pt>
                <c:pt idx="75">
                  <c:v>33.988233257996804</c:v>
                </c:pt>
                <c:pt idx="76">
                  <c:v>34.435446853496764</c:v>
                </c:pt>
                <c:pt idx="77">
                  <c:v>34.882660448996724</c:v>
                </c:pt>
                <c:pt idx="78">
                  <c:v>35.329874044496684</c:v>
                </c:pt>
                <c:pt idx="79">
                  <c:v>35.777087639996637</c:v>
                </c:pt>
                <c:pt idx="80">
                  <c:v>36.224301235496597</c:v>
                </c:pt>
                <c:pt idx="81">
                  <c:v>36.671514830996557</c:v>
                </c:pt>
                <c:pt idx="82">
                  <c:v>37.11872842649651</c:v>
                </c:pt>
                <c:pt idx="83">
                  <c:v>37.56594202199647</c:v>
                </c:pt>
                <c:pt idx="84">
                  <c:v>38.01315561749643</c:v>
                </c:pt>
                <c:pt idx="85">
                  <c:v>38.460369212996383</c:v>
                </c:pt>
                <c:pt idx="86">
                  <c:v>38.907582808496343</c:v>
                </c:pt>
                <c:pt idx="87">
                  <c:v>39.354796403996303</c:v>
                </c:pt>
                <c:pt idx="88">
                  <c:v>39.802009999496264</c:v>
                </c:pt>
                <c:pt idx="89">
                  <c:v>40.249223594996216</c:v>
                </c:pt>
                <c:pt idx="90">
                  <c:v>40.696437190496177</c:v>
                </c:pt>
                <c:pt idx="91">
                  <c:v>41.143650785996137</c:v>
                </c:pt>
                <c:pt idx="92">
                  <c:v>41.59086438149609</c:v>
                </c:pt>
                <c:pt idx="93">
                  <c:v>42.03807797699605</c:v>
                </c:pt>
                <c:pt idx="94">
                  <c:v>42.48529157249601</c:v>
                </c:pt>
                <c:pt idx="95">
                  <c:v>42.93250516799597</c:v>
                </c:pt>
                <c:pt idx="96">
                  <c:v>43.379718763495923</c:v>
                </c:pt>
                <c:pt idx="97">
                  <c:v>43.826932358995883</c:v>
                </c:pt>
                <c:pt idx="98">
                  <c:v>44.274145954495843</c:v>
                </c:pt>
                <c:pt idx="99">
                  <c:v>44.721359549995796</c:v>
                </c:pt>
              </c:numCache>
            </c:numRef>
          </c:yVal>
        </c:ser>
        <c:ser>
          <c:idx val="2"/>
          <c:order val="2"/>
          <c:tx>
            <c:v>90%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alternativo'!$M$5:$M$104</c:f>
              <c:numCache>
                <c:formatCode>General</c:formatCode>
                <c:ptCount val="100"/>
                <c:pt idx="0">
                  <c:v>0.42426406871192845</c:v>
                </c:pt>
                <c:pt idx="1">
                  <c:v>0.84852813742385691</c:v>
                </c:pt>
                <c:pt idx="2">
                  <c:v>1.2727922061357853</c:v>
                </c:pt>
                <c:pt idx="3">
                  <c:v>1.6970562748477138</c:v>
                </c:pt>
                <c:pt idx="4">
                  <c:v>2.1213203435596424</c:v>
                </c:pt>
                <c:pt idx="5">
                  <c:v>2.5455844122715705</c:v>
                </c:pt>
                <c:pt idx="6">
                  <c:v>2.9698484809834991</c:v>
                </c:pt>
                <c:pt idx="7">
                  <c:v>3.3941125496954276</c:v>
                </c:pt>
                <c:pt idx="8">
                  <c:v>3.8183766184073562</c:v>
                </c:pt>
                <c:pt idx="9">
                  <c:v>4.2426406871192848</c:v>
                </c:pt>
                <c:pt idx="10">
                  <c:v>4.6669047558312133</c:v>
                </c:pt>
                <c:pt idx="11">
                  <c:v>5.091168824543141</c:v>
                </c:pt>
                <c:pt idx="12">
                  <c:v>5.5154328932550696</c:v>
                </c:pt>
                <c:pt idx="13">
                  <c:v>5.9396969619669981</c:v>
                </c:pt>
                <c:pt idx="14">
                  <c:v>6.3639610306789267</c:v>
                </c:pt>
                <c:pt idx="15">
                  <c:v>6.7882250993908553</c:v>
                </c:pt>
                <c:pt idx="16">
                  <c:v>7.2124891681027838</c:v>
                </c:pt>
                <c:pt idx="17">
                  <c:v>7.6367532368147124</c:v>
                </c:pt>
                <c:pt idx="18">
                  <c:v>8.0610173055266401</c:v>
                </c:pt>
                <c:pt idx="19">
                  <c:v>8.4852813742385695</c:v>
                </c:pt>
                <c:pt idx="20">
                  <c:v>8.9095454429504972</c:v>
                </c:pt>
                <c:pt idx="21">
                  <c:v>9.3338095116624267</c:v>
                </c:pt>
                <c:pt idx="22">
                  <c:v>9.7580735803743543</c:v>
                </c:pt>
                <c:pt idx="23">
                  <c:v>10.182337649086282</c:v>
                </c:pt>
                <c:pt idx="24">
                  <c:v>10.606601717798211</c:v>
                </c:pt>
                <c:pt idx="25">
                  <c:v>11.030865786510139</c:v>
                </c:pt>
                <c:pt idx="26">
                  <c:v>11.455129855222069</c:v>
                </c:pt>
                <c:pt idx="27">
                  <c:v>11.879393923933996</c:v>
                </c:pt>
                <c:pt idx="28">
                  <c:v>12.303657992645926</c:v>
                </c:pt>
                <c:pt idx="29">
                  <c:v>12.727922061357853</c:v>
                </c:pt>
                <c:pt idx="30">
                  <c:v>13.152186130069783</c:v>
                </c:pt>
                <c:pt idx="31">
                  <c:v>13.576450198781711</c:v>
                </c:pt>
                <c:pt idx="32">
                  <c:v>14.000714267493638</c:v>
                </c:pt>
                <c:pt idx="33">
                  <c:v>14.424978336205568</c:v>
                </c:pt>
                <c:pt idx="34">
                  <c:v>14.849242404917495</c:v>
                </c:pt>
                <c:pt idx="35">
                  <c:v>15.273506473629425</c:v>
                </c:pt>
                <c:pt idx="36">
                  <c:v>15.697770542341352</c:v>
                </c:pt>
                <c:pt idx="37">
                  <c:v>16.12203461105328</c:v>
                </c:pt>
                <c:pt idx="38">
                  <c:v>16.546298679765211</c:v>
                </c:pt>
                <c:pt idx="39">
                  <c:v>16.970562748477139</c:v>
                </c:pt>
                <c:pt idx="40">
                  <c:v>17.394826817189067</c:v>
                </c:pt>
                <c:pt idx="41">
                  <c:v>17.819090885900994</c:v>
                </c:pt>
                <c:pt idx="42">
                  <c:v>18.243354954612922</c:v>
                </c:pt>
                <c:pt idx="43">
                  <c:v>18.667619023324853</c:v>
                </c:pt>
                <c:pt idx="44">
                  <c:v>19.091883092036781</c:v>
                </c:pt>
                <c:pt idx="45">
                  <c:v>19.516147160748709</c:v>
                </c:pt>
                <c:pt idx="46">
                  <c:v>19.940411229460636</c:v>
                </c:pt>
                <c:pt idx="47">
                  <c:v>20.364675298172564</c:v>
                </c:pt>
                <c:pt idx="48">
                  <c:v>20.788939366884495</c:v>
                </c:pt>
                <c:pt idx="49">
                  <c:v>21.213203435596423</c:v>
                </c:pt>
                <c:pt idx="50">
                  <c:v>21.637467504308351</c:v>
                </c:pt>
                <c:pt idx="51">
                  <c:v>22.061731573020278</c:v>
                </c:pt>
                <c:pt idx="52">
                  <c:v>22.48599564173221</c:v>
                </c:pt>
                <c:pt idx="53">
                  <c:v>22.910259710444137</c:v>
                </c:pt>
                <c:pt idx="54">
                  <c:v>23.334523779156065</c:v>
                </c:pt>
                <c:pt idx="55">
                  <c:v>23.758787847867993</c:v>
                </c:pt>
                <c:pt idx="56">
                  <c:v>24.18305191657992</c:v>
                </c:pt>
                <c:pt idx="57">
                  <c:v>24.607315985291851</c:v>
                </c:pt>
                <c:pt idx="58">
                  <c:v>25.031580054003779</c:v>
                </c:pt>
                <c:pt idx="59">
                  <c:v>25.455844122715707</c:v>
                </c:pt>
                <c:pt idx="60">
                  <c:v>25.880108191427635</c:v>
                </c:pt>
                <c:pt idx="61">
                  <c:v>26.304372260139566</c:v>
                </c:pt>
                <c:pt idx="62">
                  <c:v>26.728636328851493</c:v>
                </c:pt>
                <c:pt idx="63">
                  <c:v>27.152900397563421</c:v>
                </c:pt>
                <c:pt idx="64">
                  <c:v>27.577164466275349</c:v>
                </c:pt>
                <c:pt idx="65">
                  <c:v>28.001428534987276</c:v>
                </c:pt>
                <c:pt idx="66">
                  <c:v>28.425692603699208</c:v>
                </c:pt>
                <c:pt idx="67">
                  <c:v>28.849956672411135</c:v>
                </c:pt>
                <c:pt idx="68">
                  <c:v>29.274220741123063</c:v>
                </c:pt>
                <c:pt idx="69">
                  <c:v>29.698484809834991</c:v>
                </c:pt>
                <c:pt idx="70">
                  <c:v>30.122748878546922</c:v>
                </c:pt>
                <c:pt idx="71">
                  <c:v>30.54701294725885</c:v>
                </c:pt>
                <c:pt idx="72">
                  <c:v>30.971277015970777</c:v>
                </c:pt>
                <c:pt idx="73">
                  <c:v>31.395541084682705</c:v>
                </c:pt>
                <c:pt idx="74">
                  <c:v>31.819805153394633</c:v>
                </c:pt>
                <c:pt idx="75">
                  <c:v>32.24406922210656</c:v>
                </c:pt>
                <c:pt idx="76">
                  <c:v>32.668333290818488</c:v>
                </c:pt>
                <c:pt idx="77">
                  <c:v>33.092597359530423</c:v>
                </c:pt>
                <c:pt idx="78">
                  <c:v>33.51686142824235</c:v>
                </c:pt>
                <c:pt idx="79">
                  <c:v>33.941125496954278</c:v>
                </c:pt>
                <c:pt idx="80">
                  <c:v>34.365389565666206</c:v>
                </c:pt>
                <c:pt idx="81">
                  <c:v>34.789653634378134</c:v>
                </c:pt>
                <c:pt idx="82">
                  <c:v>35.213917703090061</c:v>
                </c:pt>
                <c:pt idx="83">
                  <c:v>35.638181771801989</c:v>
                </c:pt>
                <c:pt idx="84">
                  <c:v>36.062445840513917</c:v>
                </c:pt>
                <c:pt idx="85">
                  <c:v>36.486709909225844</c:v>
                </c:pt>
                <c:pt idx="86">
                  <c:v>36.910973977937779</c:v>
                </c:pt>
                <c:pt idx="87">
                  <c:v>37.335238046649707</c:v>
                </c:pt>
                <c:pt idx="88">
                  <c:v>37.759502115361634</c:v>
                </c:pt>
                <c:pt idx="89">
                  <c:v>38.183766184073562</c:v>
                </c:pt>
                <c:pt idx="90">
                  <c:v>38.60803025278549</c:v>
                </c:pt>
                <c:pt idx="91">
                  <c:v>39.032294321497417</c:v>
                </c:pt>
                <c:pt idx="92">
                  <c:v>39.456558390209345</c:v>
                </c:pt>
                <c:pt idx="93">
                  <c:v>39.880822458921273</c:v>
                </c:pt>
                <c:pt idx="94">
                  <c:v>40.3050865276332</c:v>
                </c:pt>
                <c:pt idx="95">
                  <c:v>40.729350596345128</c:v>
                </c:pt>
                <c:pt idx="96">
                  <c:v>41.153614665057063</c:v>
                </c:pt>
                <c:pt idx="97">
                  <c:v>41.577878733768991</c:v>
                </c:pt>
                <c:pt idx="98">
                  <c:v>42.002142802480918</c:v>
                </c:pt>
                <c:pt idx="99">
                  <c:v>42.426406871192846</c:v>
                </c:pt>
              </c:numCache>
            </c:numRef>
          </c:yVal>
        </c:ser>
        <c:ser>
          <c:idx val="3"/>
          <c:order val="3"/>
          <c:tx>
            <c:v>80%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alternativo'!$N$5:$N$104</c:f>
              <c:numCache>
                <c:formatCode>General</c:formatCode>
                <c:ptCount val="1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</c:numCache>
            </c:numRef>
          </c:yVal>
        </c:ser>
        <c:ser>
          <c:idx val="4"/>
          <c:order val="4"/>
          <c:tx>
            <c:v>70%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alternativo'!$O$5:$O$104</c:f>
              <c:numCache>
                <c:formatCode>General</c:formatCode>
                <c:ptCount val="100"/>
                <c:pt idx="0">
                  <c:v>0.37416573867739411</c:v>
                </c:pt>
                <c:pt idx="1">
                  <c:v>0.74833147735478822</c:v>
                </c:pt>
                <c:pt idx="2">
                  <c:v>1.1224972160321824</c:v>
                </c:pt>
                <c:pt idx="3">
                  <c:v>1.4966629547095764</c:v>
                </c:pt>
                <c:pt idx="4">
                  <c:v>1.8708286933869704</c:v>
                </c:pt>
                <c:pt idx="5">
                  <c:v>2.2449944320643649</c:v>
                </c:pt>
                <c:pt idx="6">
                  <c:v>2.6191601707417589</c:v>
                </c:pt>
                <c:pt idx="7">
                  <c:v>2.9933259094191529</c:v>
                </c:pt>
                <c:pt idx="8">
                  <c:v>3.3674916480965469</c:v>
                </c:pt>
                <c:pt idx="9">
                  <c:v>3.7416573867739409</c:v>
                </c:pt>
                <c:pt idx="10">
                  <c:v>4.1158231254513353</c:v>
                </c:pt>
                <c:pt idx="11">
                  <c:v>4.4899888641287298</c:v>
                </c:pt>
                <c:pt idx="12">
                  <c:v>4.8641546028061233</c:v>
                </c:pt>
                <c:pt idx="13">
                  <c:v>5.2383203414835178</c:v>
                </c:pt>
                <c:pt idx="14">
                  <c:v>5.6124860801609113</c:v>
                </c:pt>
                <c:pt idx="15">
                  <c:v>5.9866518188383058</c:v>
                </c:pt>
                <c:pt idx="16">
                  <c:v>6.3608175575157002</c:v>
                </c:pt>
                <c:pt idx="17">
                  <c:v>6.7349832961930938</c:v>
                </c:pt>
                <c:pt idx="18">
                  <c:v>7.1091490348704882</c:v>
                </c:pt>
                <c:pt idx="19">
                  <c:v>7.4833147735478818</c:v>
                </c:pt>
                <c:pt idx="20">
                  <c:v>7.8574805122252762</c:v>
                </c:pt>
                <c:pt idx="21">
                  <c:v>8.2316462509026707</c:v>
                </c:pt>
                <c:pt idx="22">
                  <c:v>8.6058119895800651</c:v>
                </c:pt>
                <c:pt idx="23">
                  <c:v>8.9799777282574595</c:v>
                </c:pt>
                <c:pt idx="24">
                  <c:v>9.3541434669348522</c:v>
                </c:pt>
                <c:pt idx="25">
                  <c:v>9.7283092056122467</c:v>
                </c:pt>
                <c:pt idx="26">
                  <c:v>10.102474944289641</c:v>
                </c:pt>
                <c:pt idx="27">
                  <c:v>10.476640682967036</c:v>
                </c:pt>
                <c:pt idx="28">
                  <c:v>10.85080642164443</c:v>
                </c:pt>
                <c:pt idx="29">
                  <c:v>11.224972160321823</c:v>
                </c:pt>
                <c:pt idx="30">
                  <c:v>11.599137898999217</c:v>
                </c:pt>
                <c:pt idx="31">
                  <c:v>11.973303637676612</c:v>
                </c:pt>
                <c:pt idx="32">
                  <c:v>12.347469376354006</c:v>
                </c:pt>
                <c:pt idx="33">
                  <c:v>12.7216351150314</c:v>
                </c:pt>
                <c:pt idx="34">
                  <c:v>13.095800853708793</c:v>
                </c:pt>
                <c:pt idx="35">
                  <c:v>13.469966592386188</c:v>
                </c:pt>
                <c:pt idx="36">
                  <c:v>13.844132331063582</c:v>
                </c:pt>
                <c:pt idx="37">
                  <c:v>14.218298069740976</c:v>
                </c:pt>
                <c:pt idx="38">
                  <c:v>14.592463808418371</c:v>
                </c:pt>
                <c:pt idx="39">
                  <c:v>14.966629547095764</c:v>
                </c:pt>
                <c:pt idx="40">
                  <c:v>15.340795285773158</c:v>
                </c:pt>
                <c:pt idx="41">
                  <c:v>15.714961024450552</c:v>
                </c:pt>
                <c:pt idx="42">
                  <c:v>16.089126763127947</c:v>
                </c:pt>
                <c:pt idx="43">
                  <c:v>16.463292501805341</c:v>
                </c:pt>
                <c:pt idx="44">
                  <c:v>16.837458240482736</c:v>
                </c:pt>
                <c:pt idx="45">
                  <c:v>17.21162397916013</c:v>
                </c:pt>
                <c:pt idx="46">
                  <c:v>17.585789717837525</c:v>
                </c:pt>
                <c:pt idx="47">
                  <c:v>17.959955456514919</c:v>
                </c:pt>
                <c:pt idx="48">
                  <c:v>18.33412119519231</c:v>
                </c:pt>
                <c:pt idx="49">
                  <c:v>18.708286933869704</c:v>
                </c:pt>
                <c:pt idx="50">
                  <c:v>19.082452672547099</c:v>
                </c:pt>
                <c:pt idx="51">
                  <c:v>19.456618411224493</c:v>
                </c:pt>
                <c:pt idx="52">
                  <c:v>19.830784149901888</c:v>
                </c:pt>
                <c:pt idx="53">
                  <c:v>20.204949888579282</c:v>
                </c:pt>
                <c:pt idx="54">
                  <c:v>20.579115627256677</c:v>
                </c:pt>
                <c:pt idx="55">
                  <c:v>20.953281365934071</c:v>
                </c:pt>
                <c:pt idx="56">
                  <c:v>21.327447104611466</c:v>
                </c:pt>
                <c:pt idx="57">
                  <c:v>21.70161284328886</c:v>
                </c:pt>
                <c:pt idx="58">
                  <c:v>22.075778581966251</c:v>
                </c:pt>
                <c:pt idx="59">
                  <c:v>22.449944320643645</c:v>
                </c:pt>
                <c:pt idx="60">
                  <c:v>22.82411005932104</c:v>
                </c:pt>
                <c:pt idx="61">
                  <c:v>23.198275797998434</c:v>
                </c:pt>
                <c:pt idx="62">
                  <c:v>23.572441536675829</c:v>
                </c:pt>
                <c:pt idx="63">
                  <c:v>23.946607275353223</c:v>
                </c:pt>
                <c:pt idx="64">
                  <c:v>24.320773014030618</c:v>
                </c:pt>
                <c:pt idx="65">
                  <c:v>24.694938752708012</c:v>
                </c:pt>
                <c:pt idx="66">
                  <c:v>25.069104491385406</c:v>
                </c:pt>
                <c:pt idx="67">
                  <c:v>25.443270230062801</c:v>
                </c:pt>
                <c:pt idx="68">
                  <c:v>25.817435968740195</c:v>
                </c:pt>
                <c:pt idx="69">
                  <c:v>26.191601707417586</c:v>
                </c:pt>
                <c:pt idx="70">
                  <c:v>26.565767446094981</c:v>
                </c:pt>
                <c:pt idx="71">
                  <c:v>26.939933184772375</c:v>
                </c:pt>
                <c:pt idx="72">
                  <c:v>27.31409892344977</c:v>
                </c:pt>
                <c:pt idx="73">
                  <c:v>27.688264662127164</c:v>
                </c:pt>
                <c:pt idx="74">
                  <c:v>28.062430400804558</c:v>
                </c:pt>
                <c:pt idx="75">
                  <c:v>28.436596139481953</c:v>
                </c:pt>
                <c:pt idx="76">
                  <c:v>28.810761878159347</c:v>
                </c:pt>
                <c:pt idx="77">
                  <c:v>29.184927616836742</c:v>
                </c:pt>
                <c:pt idx="78">
                  <c:v>29.559093355514136</c:v>
                </c:pt>
                <c:pt idx="79">
                  <c:v>29.933259094191527</c:v>
                </c:pt>
                <c:pt idx="80">
                  <c:v>30.307424832868922</c:v>
                </c:pt>
                <c:pt idx="81">
                  <c:v>30.681590571546316</c:v>
                </c:pt>
                <c:pt idx="82">
                  <c:v>31.05575631022371</c:v>
                </c:pt>
                <c:pt idx="83">
                  <c:v>31.429922048901105</c:v>
                </c:pt>
                <c:pt idx="84">
                  <c:v>31.804087787578499</c:v>
                </c:pt>
                <c:pt idx="85">
                  <c:v>32.178253526255894</c:v>
                </c:pt>
                <c:pt idx="86">
                  <c:v>32.552419264933285</c:v>
                </c:pt>
                <c:pt idx="87">
                  <c:v>32.926585003610683</c:v>
                </c:pt>
                <c:pt idx="88">
                  <c:v>33.300750742288074</c:v>
                </c:pt>
                <c:pt idx="89">
                  <c:v>33.674916480965472</c:v>
                </c:pt>
                <c:pt idx="90">
                  <c:v>34.049082219642862</c:v>
                </c:pt>
                <c:pt idx="91">
                  <c:v>34.42324795832026</c:v>
                </c:pt>
                <c:pt idx="92">
                  <c:v>34.797413696997651</c:v>
                </c:pt>
                <c:pt idx="93">
                  <c:v>35.171579435675049</c:v>
                </c:pt>
                <c:pt idx="94">
                  <c:v>35.54574517435244</c:v>
                </c:pt>
                <c:pt idx="95">
                  <c:v>35.919910913029838</c:v>
                </c:pt>
                <c:pt idx="96">
                  <c:v>36.294076651707229</c:v>
                </c:pt>
                <c:pt idx="97">
                  <c:v>36.66824239038462</c:v>
                </c:pt>
                <c:pt idx="98">
                  <c:v>37.042408129062018</c:v>
                </c:pt>
                <c:pt idx="99">
                  <c:v>37.416573867739409</c:v>
                </c:pt>
              </c:numCache>
            </c:numRef>
          </c:yVal>
        </c:ser>
        <c:ser>
          <c:idx val="5"/>
          <c:order val="5"/>
          <c:tx>
            <c:v>60%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alternativo'!$P$5:$P$104</c:f>
              <c:numCache>
                <c:formatCode>General</c:formatCode>
                <c:ptCount val="100"/>
                <c:pt idx="0">
                  <c:v>0.34641016151377546</c:v>
                </c:pt>
                <c:pt idx="1">
                  <c:v>0.69282032302755092</c:v>
                </c:pt>
                <c:pt idx="2">
                  <c:v>1.0392304845413265</c:v>
                </c:pt>
                <c:pt idx="3">
                  <c:v>1.3856406460551018</c:v>
                </c:pt>
                <c:pt idx="4">
                  <c:v>1.7320508075688772</c:v>
                </c:pt>
                <c:pt idx="5">
                  <c:v>2.078460969082653</c:v>
                </c:pt>
                <c:pt idx="6">
                  <c:v>2.4248711305964283</c:v>
                </c:pt>
                <c:pt idx="7">
                  <c:v>2.7712812921102037</c:v>
                </c:pt>
                <c:pt idx="8">
                  <c:v>3.117691453623979</c:v>
                </c:pt>
                <c:pt idx="9">
                  <c:v>3.4641016151377544</c:v>
                </c:pt>
                <c:pt idx="10">
                  <c:v>3.8105117766515302</c:v>
                </c:pt>
                <c:pt idx="11">
                  <c:v>4.156921938165306</c:v>
                </c:pt>
                <c:pt idx="12">
                  <c:v>4.5033320996790813</c:v>
                </c:pt>
                <c:pt idx="13">
                  <c:v>4.8497422611928567</c:v>
                </c:pt>
                <c:pt idx="14">
                  <c:v>5.196152422706632</c:v>
                </c:pt>
                <c:pt idx="15">
                  <c:v>5.5425625842204074</c:v>
                </c:pt>
                <c:pt idx="16">
                  <c:v>5.8889727457341827</c:v>
                </c:pt>
                <c:pt idx="17">
                  <c:v>6.2353829072479581</c:v>
                </c:pt>
                <c:pt idx="18">
                  <c:v>6.5817930687617334</c:v>
                </c:pt>
                <c:pt idx="19">
                  <c:v>6.9282032302755088</c:v>
                </c:pt>
                <c:pt idx="20">
                  <c:v>7.274613391789285</c:v>
                </c:pt>
                <c:pt idx="21">
                  <c:v>7.6210235533030604</c:v>
                </c:pt>
                <c:pt idx="22">
                  <c:v>7.9674337148168357</c:v>
                </c:pt>
                <c:pt idx="23">
                  <c:v>8.3138438763306119</c:v>
                </c:pt>
                <c:pt idx="24">
                  <c:v>8.6602540378443873</c:v>
                </c:pt>
                <c:pt idx="25">
                  <c:v>9.0066641993581626</c:v>
                </c:pt>
                <c:pt idx="26">
                  <c:v>9.353074360871938</c:v>
                </c:pt>
                <c:pt idx="27">
                  <c:v>9.6994845223857133</c:v>
                </c:pt>
                <c:pt idx="28">
                  <c:v>10.045894683899489</c:v>
                </c:pt>
                <c:pt idx="29">
                  <c:v>10.392304845413264</c:v>
                </c:pt>
                <c:pt idx="30">
                  <c:v>10.738715006927039</c:v>
                </c:pt>
                <c:pt idx="31">
                  <c:v>11.085125168440815</c:v>
                </c:pt>
                <c:pt idx="32">
                  <c:v>11.43153532995459</c:v>
                </c:pt>
                <c:pt idx="33">
                  <c:v>11.777945491468365</c:v>
                </c:pt>
                <c:pt idx="34">
                  <c:v>12.124355652982141</c:v>
                </c:pt>
                <c:pt idx="35">
                  <c:v>12.470765814495916</c:v>
                </c:pt>
                <c:pt idx="36">
                  <c:v>12.817175976009691</c:v>
                </c:pt>
                <c:pt idx="37">
                  <c:v>13.163586137523467</c:v>
                </c:pt>
                <c:pt idx="38">
                  <c:v>13.509996299037242</c:v>
                </c:pt>
                <c:pt idx="39">
                  <c:v>13.856406460551018</c:v>
                </c:pt>
                <c:pt idx="40">
                  <c:v>14.202816622064795</c:v>
                </c:pt>
                <c:pt idx="41">
                  <c:v>14.54922678357857</c:v>
                </c:pt>
                <c:pt idx="42">
                  <c:v>14.895636945092345</c:v>
                </c:pt>
                <c:pt idx="43">
                  <c:v>15.242047106606121</c:v>
                </c:pt>
                <c:pt idx="44">
                  <c:v>15.588457268119896</c:v>
                </c:pt>
                <c:pt idx="45">
                  <c:v>15.934867429633671</c:v>
                </c:pt>
                <c:pt idx="46">
                  <c:v>16.281277591147447</c:v>
                </c:pt>
                <c:pt idx="47">
                  <c:v>16.627687752661224</c:v>
                </c:pt>
                <c:pt idx="48">
                  <c:v>16.974097914174997</c:v>
                </c:pt>
                <c:pt idx="49">
                  <c:v>17.320508075688775</c:v>
                </c:pt>
                <c:pt idx="50">
                  <c:v>17.666918237202548</c:v>
                </c:pt>
                <c:pt idx="51">
                  <c:v>18.013328398716325</c:v>
                </c:pt>
                <c:pt idx="52">
                  <c:v>18.359738560230099</c:v>
                </c:pt>
                <c:pt idx="53">
                  <c:v>18.706148721743876</c:v>
                </c:pt>
                <c:pt idx="54">
                  <c:v>19.05255888325765</c:v>
                </c:pt>
                <c:pt idx="55">
                  <c:v>19.398969044771427</c:v>
                </c:pt>
                <c:pt idx="56">
                  <c:v>19.7453792062852</c:v>
                </c:pt>
                <c:pt idx="57">
                  <c:v>20.091789367798977</c:v>
                </c:pt>
                <c:pt idx="58">
                  <c:v>20.438199529312751</c:v>
                </c:pt>
                <c:pt idx="59">
                  <c:v>20.784609690826528</c:v>
                </c:pt>
                <c:pt idx="60">
                  <c:v>21.131019852340302</c:v>
                </c:pt>
                <c:pt idx="61">
                  <c:v>21.477430013854079</c:v>
                </c:pt>
                <c:pt idx="62">
                  <c:v>21.823840175367852</c:v>
                </c:pt>
                <c:pt idx="63">
                  <c:v>22.170250336881629</c:v>
                </c:pt>
                <c:pt idx="64">
                  <c:v>22.516660498395407</c:v>
                </c:pt>
                <c:pt idx="65">
                  <c:v>22.86307065990918</c:v>
                </c:pt>
                <c:pt idx="66">
                  <c:v>23.209480821422957</c:v>
                </c:pt>
                <c:pt idx="67">
                  <c:v>23.555890982936731</c:v>
                </c:pt>
                <c:pt idx="68">
                  <c:v>23.902301144450508</c:v>
                </c:pt>
                <c:pt idx="69">
                  <c:v>24.248711305964282</c:v>
                </c:pt>
                <c:pt idx="70">
                  <c:v>24.595121467478059</c:v>
                </c:pt>
                <c:pt idx="71">
                  <c:v>24.941531628991832</c:v>
                </c:pt>
                <c:pt idx="72">
                  <c:v>25.287941790505609</c:v>
                </c:pt>
                <c:pt idx="73">
                  <c:v>25.634351952019383</c:v>
                </c:pt>
                <c:pt idx="74">
                  <c:v>25.98076211353316</c:v>
                </c:pt>
                <c:pt idx="75">
                  <c:v>26.327172275046934</c:v>
                </c:pt>
                <c:pt idx="76">
                  <c:v>26.673582436560711</c:v>
                </c:pt>
                <c:pt idx="77">
                  <c:v>27.019992598074484</c:v>
                </c:pt>
                <c:pt idx="78">
                  <c:v>27.366402759588262</c:v>
                </c:pt>
                <c:pt idx="79">
                  <c:v>27.712812921102035</c:v>
                </c:pt>
                <c:pt idx="80">
                  <c:v>28.059223082615812</c:v>
                </c:pt>
                <c:pt idx="81">
                  <c:v>28.405633244129589</c:v>
                </c:pt>
                <c:pt idx="82">
                  <c:v>28.752043405643363</c:v>
                </c:pt>
                <c:pt idx="83">
                  <c:v>29.09845356715714</c:v>
                </c:pt>
                <c:pt idx="84">
                  <c:v>29.444863728670914</c:v>
                </c:pt>
                <c:pt idx="85">
                  <c:v>29.791273890184691</c:v>
                </c:pt>
                <c:pt idx="86">
                  <c:v>30.137684051698464</c:v>
                </c:pt>
                <c:pt idx="87">
                  <c:v>30.484094213212241</c:v>
                </c:pt>
                <c:pt idx="88">
                  <c:v>30.830504374726015</c:v>
                </c:pt>
                <c:pt idx="89">
                  <c:v>31.176914536239792</c:v>
                </c:pt>
                <c:pt idx="90">
                  <c:v>31.523324697753566</c:v>
                </c:pt>
                <c:pt idx="91">
                  <c:v>31.869734859267343</c:v>
                </c:pt>
                <c:pt idx="92">
                  <c:v>32.21614502078112</c:v>
                </c:pt>
                <c:pt idx="93">
                  <c:v>32.562555182294894</c:v>
                </c:pt>
                <c:pt idx="94">
                  <c:v>32.908965343808667</c:v>
                </c:pt>
                <c:pt idx="95">
                  <c:v>33.255375505322448</c:v>
                </c:pt>
                <c:pt idx="96">
                  <c:v>33.601785666836221</c:v>
                </c:pt>
                <c:pt idx="97">
                  <c:v>33.948195828349995</c:v>
                </c:pt>
                <c:pt idx="98">
                  <c:v>34.294605989863769</c:v>
                </c:pt>
                <c:pt idx="99">
                  <c:v>34.641016151377549</c:v>
                </c:pt>
              </c:numCache>
            </c:numRef>
          </c:yVal>
        </c:ser>
        <c:ser>
          <c:idx val="6"/>
          <c:order val="6"/>
          <c:tx>
            <c:v>50%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alternativo'!$Q$5:$Q$104</c:f>
              <c:numCache>
                <c:formatCode>General</c:formatCode>
                <c:ptCount val="100"/>
                <c:pt idx="0">
                  <c:v>0.31622776601683794</c:v>
                </c:pt>
                <c:pt idx="1">
                  <c:v>0.63245553203367588</c:v>
                </c:pt>
                <c:pt idx="2">
                  <c:v>0.94868329805051377</c:v>
                </c:pt>
                <c:pt idx="3">
                  <c:v>1.2649110640673518</c:v>
                </c:pt>
                <c:pt idx="4">
                  <c:v>1.5811388300841898</c:v>
                </c:pt>
                <c:pt idx="5">
                  <c:v>1.8973665961010275</c:v>
                </c:pt>
                <c:pt idx="6">
                  <c:v>2.2135943621178655</c:v>
                </c:pt>
                <c:pt idx="7">
                  <c:v>2.5298221281347035</c:v>
                </c:pt>
                <c:pt idx="8">
                  <c:v>2.8460498941515415</c:v>
                </c:pt>
                <c:pt idx="9">
                  <c:v>3.1622776601683795</c:v>
                </c:pt>
                <c:pt idx="10">
                  <c:v>3.4785054261852175</c:v>
                </c:pt>
                <c:pt idx="11">
                  <c:v>3.7947331922020551</c:v>
                </c:pt>
                <c:pt idx="12">
                  <c:v>4.1109609582188931</c:v>
                </c:pt>
                <c:pt idx="13">
                  <c:v>4.4271887242357311</c:v>
                </c:pt>
                <c:pt idx="14">
                  <c:v>4.7434164902525691</c:v>
                </c:pt>
                <c:pt idx="15">
                  <c:v>5.0596442562694071</c:v>
                </c:pt>
                <c:pt idx="16">
                  <c:v>5.3758720222862451</c:v>
                </c:pt>
                <c:pt idx="17">
                  <c:v>5.6920997883030831</c:v>
                </c:pt>
                <c:pt idx="18">
                  <c:v>6.008327554319921</c:v>
                </c:pt>
                <c:pt idx="19">
                  <c:v>6.324555320336759</c:v>
                </c:pt>
                <c:pt idx="20">
                  <c:v>6.640783086353597</c:v>
                </c:pt>
                <c:pt idx="21">
                  <c:v>6.957010852370435</c:v>
                </c:pt>
                <c:pt idx="22">
                  <c:v>7.273238618387273</c:v>
                </c:pt>
                <c:pt idx="23">
                  <c:v>7.5894663844041101</c:v>
                </c:pt>
                <c:pt idx="24">
                  <c:v>7.9056941504209481</c:v>
                </c:pt>
                <c:pt idx="25">
                  <c:v>8.2219219164377861</c:v>
                </c:pt>
                <c:pt idx="26">
                  <c:v>8.538149682454625</c:v>
                </c:pt>
                <c:pt idx="27">
                  <c:v>8.8543774484714621</c:v>
                </c:pt>
                <c:pt idx="28">
                  <c:v>9.170605214488301</c:v>
                </c:pt>
                <c:pt idx="29">
                  <c:v>9.4868329805051381</c:v>
                </c:pt>
                <c:pt idx="30">
                  <c:v>9.803060746521977</c:v>
                </c:pt>
                <c:pt idx="31">
                  <c:v>10.119288512538814</c:v>
                </c:pt>
                <c:pt idx="32">
                  <c:v>10.435516278555651</c:v>
                </c:pt>
                <c:pt idx="33">
                  <c:v>10.75174404457249</c:v>
                </c:pt>
                <c:pt idx="34">
                  <c:v>11.067971810589327</c:v>
                </c:pt>
                <c:pt idx="35">
                  <c:v>11.384199576606166</c:v>
                </c:pt>
                <c:pt idx="36">
                  <c:v>11.700427342623003</c:v>
                </c:pt>
                <c:pt idx="37">
                  <c:v>12.016655108639842</c:v>
                </c:pt>
                <c:pt idx="38">
                  <c:v>12.332882874656679</c:v>
                </c:pt>
                <c:pt idx="39">
                  <c:v>12.649110640673518</c:v>
                </c:pt>
                <c:pt idx="40">
                  <c:v>12.965338406690355</c:v>
                </c:pt>
                <c:pt idx="41">
                  <c:v>13.281566172707194</c:v>
                </c:pt>
                <c:pt idx="42">
                  <c:v>13.597793938724031</c:v>
                </c:pt>
                <c:pt idx="43">
                  <c:v>13.91402170474087</c:v>
                </c:pt>
                <c:pt idx="44">
                  <c:v>14.230249470757707</c:v>
                </c:pt>
                <c:pt idx="45">
                  <c:v>14.546477236774546</c:v>
                </c:pt>
                <c:pt idx="46">
                  <c:v>14.862705002791383</c:v>
                </c:pt>
                <c:pt idx="47">
                  <c:v>15.17893276880822</c:v>
                </c:pt>
                <c:pt idx="48">
                  <c:v>15.495160534825059</c:v>
                </c:pt>
                <c:pt idx="49">
                  <c:v>15.811388300841896</c:v>
                </c:pt>
                <c:pt idx="50">
                  <c:v>16.127616066858735</c:v>
                </c:pt>
                <c:pt idx="51">
                  <c:v>16.443843832875572</c:v>
                </c:pt>
                <c:pt idx="52">
                  <c:v>16.760071598892409</c:v>
                </c:pt>
                <c:pt idx="53">
                  <c:v>17.07629936490925</c:v>
                </c:pt>
                <c:pt idx="54">
                  <c:v>17.392527130926087</c:v>
                </c:pt>
                <c:pt idx="55">
                  <c:v>17.708754896942924</c:v>
                </c:pt>
                <c:pt idx="56">
                  <c:v>18.024982662959761</c:v>
                </c:pt>
                <c:pt idx="57">
                  <c:v>18.341210428976602</c:v>
                </c:pt>
                <c:pt idx="58">
                  <c:v>18.657438194993439</c:v>
                </c:pt>
                <c:pt idx="59">
                  <c:v>18.973665961010276</c:v>
                </c:pt>
                <c:pt idx="60">
                  <c:v>19.289893727027113</c:v>
                </c:pt>
                <c:pt idx="61">
                  <c:v>19.606121493043954</c:v>
                </c:pt>
                <c:pt idx="62">
                  <c:v>19.922349259060791</c:v>
                </c:pt>
                <c:pt idx="63">
                  <c:v>20.238577025077628</c:v>
                </c:pt>
                <c:pt idx="64">
                  <c:v>20.554804791094465</c:v>
                </c:pt>
                <c:pt idx="65">
                  <c:v>20.871032557111302</c:v>
                </c:pt>
                <c:pt idx="66">
                  <c:v>21.187260323128143</c:v>
                </c:pt>
                <c:pt idx="67">
                  <c:v>21.50348808914498</c:v>
                </c:pt>
                <c:pt idx="68">
                  <c:v>21.819715855161817</c:v>
                </c:pt>
                <c:pt idx="69">
                  <c:v>22.135943621178654</c:v>
                </c:pt>
                <c:pt idx="70">
                  <c:v>22.452171387195495</c:v>
                </c:pt>
                <c:pt idx="71">
                  <c:v>22.768399153212332</c:v>
                </c:pt>
                <c:pt idx="72">
                  <c:v>23.084626919229169</c:v>
                </c:pt>
                <c:pt idx="73">
                  <c:v>23.400854685246006</c:v>
                </c:pt>
                <c:pt idx="74">
                  <c:v>23.717082451262847</c:v>
                </c:pt>
                <c:pt idx="75">
                  <c:v>24.033310217279684</c:v>
                </c:pt>
                <c:pt idx="76">
                  <c:v>24.349537983296521</c:v>
                </c:pt>
                <c:pt idx="77">
                  <c:v>24.665765749313358</c:v>
                </c:pt>
                <c:pt idx="78">
                  <c:v>24.981993515330199</c:v>
                </c:pt>
                <c:pt idx="79">
                  <c:v>25.298221281347036</c:v>
                </c:pt>
                <c:pt idx="80">
                  <c:v>25.614449047363873</c:v>
                </c:pt>
                <c:pt idx="81">
                  <c:v>25.93067681338071</c:v>
                </c:pt>
                <c:pt idx="82">
                  <c:v>26.246904579397548</c:v>
                </c:pt>
                <c:pt idx="83">
                  <c:v>26.563132345414388</c:v>
                </c:pt>
                <c:pt idx="84">
                  <c:v>26.879360111431225</c:v>
                </c:pt>
                <c:pt idx="85">
                  <c:v>27.195587877448062</c:v>
                </c:pt>
                <c:pt idx="86">
                  <c:v>27.511815643464899</c:v>
                </c:pt>
                <c:pt idx="87">
                  <c:v>27.82804340948174</c:v>
                </c:pt>
                <c:pt idx="88">
                  <c:v>28.144271175498577</c:v>
                </c:pt>
                <c:pt idx="89">
                  <c:v>28.460498941515414</c:v>
                </c:pt>
                <c:pt idx="90">
                  <c:v>28.776726707532251</c:v>
                </c:pt>
                <c:pt idx="91">
                  <c:v>29.092954473549092</c:v>
                </c:pt>
                <c:pt idx="92">
                  <c:v>29.409182239565929</c:v>
                </c:pt>
                <c:pt idx="93">
                  <c:v>29.725410005582766</c:v>
                </c:pt>
                <c:pt idx="94">
                  <c:v>30.041637771599603</c:v>
                </c:pt>
                <c:pt idx="95">
                  <c:v>30.357865537616441</c:v>
                </c:pt>
                <c:pt idx="96">
                  <c:v>30.674093303633281</c:v>
                </c:pt>
                <c:pt idx="97">
                  <c:v>30.990321069650118</c:v>
                </c:pt>
                <c:pt idx="98">
                  <c:v>31.306548835666955</c:v>
                </c:pt>
                <c:pt idx="99">
                  <c:v>31.622776601683793</c:v>
                </c:pt>
              </c:numCache>
            </c:numRef>
          </c:yVal>
        </c:ser>
        <c:ser>
          <c:idx val="7"/>
          <c:order val="7"/>
          <c:tx>
            <c:v>40%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alternativo'!$R$5:$R$104</c:f>
              <c:numCache>
                <c:formatCode>General</c:formatCode>
                <c:ptCount val="100"/>
                <c:pt idx="0">
                  <c:v>0.28284271247461901</c:v>
                </c:pt>
                <c:pt idx="1">
                  <c:v>0.56568542494923801</c:v>
                </c:pt>
                <c:pt idx="2">
                  <c:v>0.84852813742385702</c:v>
                </c:pt>
                <c:pt idx="3">
                  <c:v>1.131370849898476</c:v>
                </c:pt>
                <c:pt idx="4">
                  <c:v>1.4142135623730949</c:v>
                </c:pt>
                <c:pt idx="5">
                  <c:v>1.697056274847714</c:v>
                </c:pt>
                <c:pt idx="6">
                  <c:v>1.9798989873223332</c:v>
                </c:pt>
                <c:pt idx="7">
                  <c:v>2.2627416997969521</c:v>
                </c:pt>
                <c:pt idx="8">
                  <c:v>2.545584412271571</c:v>
                </c:pt>
                <c:pt idx="9">
                  <c:v>2.8284271247461898</c:v>
                </c:pt>
                <c:pt idx="10">
                  <c:v>3.1112698372208092</c:v>
                </c:pt>
                <c:pt idx="11">
                  <c:v>3.3941125496954281</c:v>
                </c:pt>
                <c:pt idx="12">
                  <c:v>3.676955262170047</c:v>
                </c:pt>
                <c:pt idx="13">
                  <c:v>3.9597979746446663</c:v>
                </c:pt>
                <c:pt idx="14">
                  <c:v>4.2426406871192848</c:v>
                </c:pt>
                <c:pt idx="15">
                  <c:v>4.5254833995939041</c:v>
                </c:pt>
                <c:pt idx="16">
                  <c:v>4.8083261120685235</c:v>
                </c:pt>
                <c:pt idx="17">
                  <c:v>5.0911688245431419</c:v>
                </c:pt>
                <c:pt idx="18">
                  <c:v>5.3740115370177612</c:v>
                </c:pt>
                <c:pt idx="19">
                  <c:v>5.6568542494923797</c:v>
                </c:pt>
                <c:pt idx="20">
                  <c:v>5.939696961966999</c:v>
                </c:pt>
                <c:pt idx="21">
                  <c:v>6.2225396744416184</c:v>
                </c:pt>
                <c:pt idx="22">
                  <c:v>6.5053823869162368</c:v>
                </c:pt>
                <c:pt idx="23">
                  <c:v>6.7882250993908562</c:v>
                </c:pt>
                <c:pt idx="24">
                  <c:v>7.0710678118654755</c:v>
                </c:pt>
                <c:pt idx="25">
                  <c:v>7.353910524340094</c:v>
                </c:pt>
                <c:pt idx="26">
                  <c:v>7.6367532368147133</c:v>
                </c:pt>
                <c:pt idx="27">
                  <c:v>7.9195959492893326</c:v>
                </c:pt>
                <c:pt idx="28">
                  <c:v>8.2024386617639511</c:v>
                </c:pt>
                <c:pt idx="29">
                  <c:v>8.4852813742385695</c:v>
                </c:pt>
                <c:pt idx="30">
                  <c:v>8.7681240867131898</c:v>
                </c:pt>
                <c:pt idx="31">
                  <c:v>9.0509667991878082</c:v>
                </c:pt>
                <c:pt idx="32">
                  <c:v>9.3338095116624267</c:v>
                </c:pt>
                <c:pt idx="33">
                  <c:v>9.6166522241370469</c:v>
                </c:pt>
                <c:pt idx="34">
                  <c:v>9.8994949366116654</c:v>
                </c:pt>
                <c:pt idx="35">
                  <c:v>10.182337649086284</c:v>
                </c:pt>
                <c:pt idx="36">
                  <c:v>10.465180361560904</c:v>
                </c:pt>
                <c:pt idx="37">
                  <c:v>10.748023074035522</c:v>
                </c:pt>
                <c:pt idx="38">
                  <c:v>11.030865786510141</c:v>
                </c:pt>
                <c:pt idx="39">
                  <c:v>11.313708498984759</c:v>
                </c:pt>
                <c:pt idx="40">
                  <c:v>11.59655121145938</c:v>
                </c:pt>
                <c:pt idx="41">
                  <c:v>11.879393923933998</c:v>
                </c:pt>
                <c:pt idx="42">
                  <c:v>12.162236636408617</c:v>
                </c:pt>
                <c:pt idx="43">
                  <c:v>12.445079348883237</c:v>
                </c:pt>
                <c:pt idx="44">
                  <c:v>12.727922061357855</c:v>
                </c:pt>
                <c:pt idx="45">
                  <c:v>13.010764773832474</c:v>
                </c:pt>
                <c:pt idx="46">
                  <c:v>13.293607486307094</c:v>
                </c:pt>
                <c:pt idx="47">
                  <c:v>13.576450198781712</c:v>
                </c:pt>
                <c:pt idx="48">
                  <c:v>13.859292911256331</c:v>
                </c:pt>
                <c:pt idx="49">
                  <c:v>14.142135623730951</c:v>
                </c:pt>
                <c:pt idx="50">
                  <c:v>14.424978336205569</c:v>
                </c:pt>
                <c:pt idx="51">
                  <c:v>14.707821048680188</c:v>
                </c:pt>
                <c:pt idx="52">
                  <c:v>14.990663761154808</c:v>
                </c:pt>
                <c:pt idx="53">
                  <c:v>15.273506473629427</c:v>
                </c:pt>
                <c:pt idx="54">
                  <c:v>15.556349186104045</c:v>
                </c:pt>
                <c:pt idx="55">
                  <c:v>15.839191898578665</c:v>
                </c:pt>
                <c:pt idx="56">
                  <c:v>16.122034611053284</c:v>
                </c:pt>
                <c:pt idx="57">
                  <c:v>16.404877323527902</c:v>
                </c:pt>
                <c:pt idx="58">
                  <c:v>16.687720036002521</c:v>
                </c:pt>
                <c:pt idx="59">
                  <c:v>16.970562748477139</c:v>
                </c:pt>
                <c:pt idx="60">
                  <c:v>17.253405460951761</c:v>
                </c:pt>
                <c:pt idx="61">
                  <c:v>17.53624817342638</c:v>
                </c:pt>
                <c:pt idx="62">
                  <c:v>17.819090885900998</c:v>
                </c:pt>
                <c:pt idx="63">
                  <c:v>18.101933598375616</c:v>
                </c:pt>
                <c:pt idx="64">
                  <c:v>18.384776310850235</c:v>
                </c:pt>
                <c:pt idx="65">
                  <c:v>18.667619023324853</c:v>
                </c:pt>
                <c:pt idx="66">
                  <c:v>18.950461735799472</c:v>
                </c:pt>
                <c:pt idx="67">
                  <c:v>19.233304448274094</c:v>
                </c:pt>
                <c:pt idx="68">
                  <c:v>19.516147160748712</c:v>
                </c:pt>
                <c:pt idx="69">
                  <c:v>19.798989873223331</c:v>
                </c:pt>
                <c:pt idx="70">
                  <c:v>20.081832585697949</c:v>
                </c:pt>
                <c:pt idx="71">
                  <c:v>20.364675298172568</c:v>
                </c:pt>
                <c:pt idx="72">
                  <c:v>20.647518010647186</c:v>
                </c:pt>
                <c:pt idx="73">
                  <c:v>20.930360723121808</c:v>
                </c:pt>
                <c:pt idx="74">
                  <c:v>21.213203435596427</c:v>
                </c:pt>
                <c:pt idx="75">
                  <c:v>21.496046148071045</c:v>
                </c:pt>
                <c:pt idx="76">
                  <c:v>21.778888860545663</c:v>
                </c:pt>
                <c:pt idx="77">
                  <c:v>22.061731573020282</c:v>
                </c:pt>
                <c:pt idx="78">
                  <c:v>22.3445742854949</c:v>
                </c:pt>
                <c:pt idx="79">
                  <c:v>22.627416997969519</c:v>
                </c:pt>
                <c:pt idx="80">
                  <c:v>22.910259710444141</c:v>
                </c:pt>
                <c:pt idx="81">
                  <c:v>23.193102422918759</c:v>
                </c:pt>
                <c:pt idx="82">
                  <c:v>23.475945135393378</c:v>
                </c:pt>
                <c:pt idx="83">
                  <c:v>23.758787847867996</c:v>
                </c:pt>
                <c:pt idx="84">
                  <c:v>24.041630560342615</c:v>
                </c:pt>
                <c:pt idx="85">
                  <c:v>24.324473272817233</c:v>
                </c:pt>
                <c:pt idx="86">
                  <c:v>24.607315985291855</c:v>
                </c:pt>
                <c:pt idx="87">
                  <c:v>24.890158697766473</c:v>
                </c:pt>
                <c:pt idx="88">
                  <c:v>25.173001410241092</c:v>
                </c:pt>
                <c:pt idx="89">
                  <c:v>25.45584412271571</c:v>
                </c:pt>
                <c:pt idx="90">
                  <c:v>25.738686835190329</c:v>
                </c:pt>
                <c:pt idx="91">
                  <c:v>26.021529547664947</c:v>
                </c:pt>
                <c:pt idx="92">
                  <c:v>26.304372260139569</c:v>
                </c:pt>
                <c:pt idx="93">
                  <c:v>26.587214972614188</c:v>
                </c:pt>
                <c:pt idx="94">
                  <c:v>26.870057685088806</c:v>
                </c:pt>
                <c:pt idx="95">
                  <c:v>27.152900397563425</c:v>
                </c:pt>
                <c:pt idx="96">
                  <c:v>27.435743110038043</c:v>
                </c:pt>
                <c:pt idx="97">
                  <c:v>27.718585822512662</c:v>
                </c:pt>
                <c:pt idx="98">
                  <c:v>28.00142853498728</c:v>
                </c:pt>
                <c:pt idx="99">
                  <c:v>28.284271247461902</c:v>
                </c:pt>
              </c:numCache>
            </c:numRef>
          </c:yVal>
        </c:ser>
        <c:ser>
          <c:idx val="8"/>
          <c:order val="8"/>
          <c:tx>
            <c:v>30%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alternativo'!$S$5:$S$104</c:f>
              <c:numCache>
                <c:formatCode>General</c:formatCode>
                <c:ptCount val="100"/>
                <c:pt idx="0">
                  <c:v>0.2449489742783178</c:v>
                </c:pt>
                <c:pt idx="1">
                  <c:v>0.4898979485566356</c:v>
                </c:pt>
                <c:pt idx="2">
                  <c:v>0.73484692283495345</c:v>
                </c:pt>
                <c:pt idx="3">
                  <c:v>0.9797958971132712</c:v>
                </c:pt>
                <c:pt idx="4">
                  <c:v>1.2247448713915889</c:v>
                </c:pt>
                <c:pt idx="5">
                  <c:v>1.4696938456699069</c:v>
                </c:pt>
                <c:pt idx="6">
                  <c:v>1.7146428199482247</c:v>
                </c:pt>
                <c:pt idx="7">
                  <c:v>1.9595917942265424</c:v>
                </c:pt>
                <c:pt idx="8">
                  <c:v>2.2045407685048604</c:v>
                </c:pt>
                <c:pt idx="9">
                  <c:v>2.4494897427831779</c:v>
                </c:pt>
                <c:pt idx="10">
                  <c:v>2.6944387170614958</c:v>
                </c:pt>
                <c:pt idx="11">
                  <c:v>2.9393876913398138</c:v>
                </c:pt>
                <c:pt idx="12">
                  <c:v>3.1843366656181313</c:v>
                </c:pt>
                <c:pt idx="13">
                  <c:v>3.4292856398964493</c:v>
                </c:pt>
                <c:pt idx="14">
                  <c:v>3.6742346141747668</c:v>
                </c:pt>
                <c:pt idx="15">
                  <c:v>3.9191835884530848</c:v>
                </c:pt>
                <c:pt idx="16">
                  <c:v>4.1641325627314023</c:v>
                </c:pt>
                <c:pt idx="17">
                  <c:v>4.4090815370097207</c:v>
                </c:pt>
                <c:pt idx="18">
                  <c:v>4.6540305112880382</c:v>
                </c:pt>
                <c:pt idx="19">
                  <c:v>4.8989794855663558</c:v>
                </c:pt>
                <c:pt idx="20">
                  <c:v>5.1439284598446742</c:v>
                </c:pt>
                <c:pt idx="21">
                  <c:v>5.3888774341229917</c:v>
                </c:pt>
                <c:pt idx="22">
                  <c:v>5.6338264084013092</c:v>
                </c:pt>
                <c:pt idx="23">
                  <c:v>5.8787753826796276</c:v>
                </c:pt>
                <c:pt idx="24">
                  <c:v>6.1237243569579451</c:v>
                </c:pt>
                <c:pt idx="25">
                  <c:v>6.3686733312362627</c:v>
                </c:pt>
                <c:pt idx="26">
                  <c:v>6.6136223055145802</c:v>
                </c:pt>
                <c:pt idx="27">
                  <c:v>6.8585712797928986</c:v>
                </c:pt>
                <c:pt idx="28">
                  <c:v>7.1035202540712161</c:v>
                </c:pt>
                <c:pt idx="29">
                  <c:v>7.3484692283495336</c:v>
                </c:pt>
                <c:pt idx="30">
                  <c:v>7.5934182026278521</c:v>
                </c:pt>
                <c:pt idx="31">
                  <c:v>7.8383671769061696</c:v>
                </c:pt>
                <c:pt idx="32">
                  <c:v>8.0833161511844871</c:v>
                </c:pt>
                <c:pt idx="33">
                  <c:v>8.3282651254628046</c:v>
                </c:pt>
                <c:pt idx="34">
                  <c:v>8.5732140997411221</c:v>
                </c:pt>
                <c:pt idx="35">
                  <c:v>8.8181630740194414</c:v>
                </c:pt>
                <c:pt idx="36">
                  <c:v>9.063112048297759</c:v>
                </c:pt>
                <c:pt idx="37">
                  <c:v>9.3080610225760765</c:v>
                </c:pt>
                <c:pt idx="38">
                  <c:v>9.553009996854394</c:v>
                </c:pt>
                <c:pt idx="39">
                  <c:v>9.7979589711327115</c:v>
                </c:pt>
                <c:pt idx="40">
                  <c:v>10.042907945411029</c:v>
                </c:pt>
                <c:pt idx="41">
                  <c:v>10.287856919689348</c:v>
                </c:pt>
                <c:pt idx="42">
                  <c:v>10.532805893967666</c:v>
                </c:pt>
                <c:pt idx="43">
                  <c:v>10.777754868245983</c:v>
                </c:pt>
                <c:pt idx="44">
                  <c:v>11.022703842524301</c:v>
                </c:pt>
                <c:pt idx="45">
                  <c:v>11.267652816802618</c:v>
                </c:pt>
                <c:pt idx="46">
                  <c:v>11.512601791080936</c:v>
                </c:pt>
                <c:pt idx="47">
                  <c:v>11.757550765359255</c:v>
                </c:pt>
                <c:pt idx="48">
                  <c:v>12.002499739637573</c:v>
                </c:pt>
                <c:pt idx="49">
                  <c:v>12.24744871391589</c:v>
                </c:pt>
                <c:pt idx="50">
                  <c:v>12.492397688194208</c:v>
                </c:pt>
                <c:pt idx="51">
                  <c:v>12.737346662472525</c:v>
                </c:pt>
                <c:pt idx="52">
                  <c:v>12.982295636750843</c:v>
                </c:pt>
                <c:pt idx="53">
                  <c:v>13.22724461102916</c:v>
                </c:pt>
                <c:pt idx="54">
                  <c:v>13.47219358530748</c:v>
                </c:pt>
                <c:pt idx="55">
                  <c:v>13.717142559585797</c:v>
                </c:pt>
                <c:pt idx="56">
                  <c:v>13.962091533864115</c:v>
                </c:pt>
                <c:pt idx="57">
                  <c:v>14.207040508142432</c:v>
                </c:pt>
                <c:pt idx="58">
                  <c:v>14.45198948242075</c:v>
                </c:pt>
                <c:pt idx="59">
                  <c:v>14.696938456699067</c:v>
                </c:pt>
                <c:pt idx="60">
                  <c:v>14.941887430977387</c:v>
                </c:pt>
                <c:pt idx="61">
                  <c:v>15.186836405255704</c:v>
                </c:pt>
                <c:pt idx="62">
                  <c:v>15.431785379534022</c:v>
                </c:pt>
                <c:pt idx="63">
                  <c:v>15.676734353812339</c:v>
                </c:pt>
                <c:pt idx="64">
                  <c:v>15.921683328090657</c:v>
                </c:pt>
                <c:pt idx="65">
                  <c:v>16.166632302368974</c:v>
                </c:pt>
                <c:pt idx="66">
                  <c:v>16.411581276647293</c:v>
                </c:pt>
                <c:pt idx="67">
                  <c:v>16.656530250925609</c:v>
                </c:pt>
                <c:pt idx="68">
                  <c:v>16.901479225203929</c:v>
                </c:pt>
                <c:pt idx="69">
                  <c:v>17.146428199482244</c:v>
                </c:pt>
                <c:pt idx="70">
                  <c:v>17.391377173760564</c:v>
                </c:pt>
                <c:pt idx="71">
                  <c:v>17.636326148038883</c:v>
                </c:pt>
                <c:pt idx="72">
                  <c:v>17.881275122317199</c:v>
                </c:pt>
                <c:pt idx="73">
                  <c:v>18.126224096595518</c:v>
                </c:pt>
                <c:pt idx="74">
                  <c:v>18.371173070873834</c:v>
                </c:pt>
                <c:pt idx="75">
                  <c:v>18.616122045152153</c:v>
                </c:pt>
                <c:pt idx="76">
                  <c:v>18.861071019430472</c:v>
                </c:pt>
                <c:pt idx="77">
                  <c:v>19.106019993708788</c:v>
                </c:pt>
                <c:pt idx="78">
                  <c:v>19.350968967987107</c:v>
                </c:pt>
                <c:pt idx="79">
                  <c:v>19.595917942265423</c:v>
                </c:pt>
                <c:pt idx="80">
                  <c:v>19.840866916543742</c:v>
                </c:pt>
                <c:pt idx="81">
                  <c:v>20.085815890822058</c:v>
                </c:pt>
                <c:pt idx="82">
                  <c:v>20.330764865100377</c:v>
                </c:pt>
                <c:pt idx="83">
                  <c:v>20.575713839378697</c:v>
                </c:pt>
                <c:pt idx="84">
                  <c:v>20.820662813657012</c:v>
                </c:pt>
                <c:pt idx="85">
                  <c:v>21.065611787935332</c:v>
                </c:pt>
                <c:pt idx="86">
                  <c:v>21.310560762213647</c:v>
                </c:pt>
                <c:pt idx="87">
                  <c:v>21.555509736491967</c:v>
                </c:pt>
                <c:pt idx="88">
                  <c:v>21.800458710770283</c:v>
                </c:pt>
                <c:pt idx="89">
                  <c:v>22.045407685048602</c:v>
                </c:pt>
                <c:pt idx="90">
                  <c:v>22.290356659326921</c:v>
                </c:pt>
                <c:pt idx="91">
                  <c:v>22.535305633605237</c:v>
                </c:pt>
                <c:pt idx="92">
                  <c:v>22.780254607883556</c:v>
                </c:pt>
                <c:pt idx="93">
                  <c:v>23.025203582161872</c:v>
                </c:pt>
                <c:pt idx="94">
                  <c:v>23.270152556440191</c:v>
                </c:pt>
                <c:pt idx="95">
                  <c:v>23.515101530718511</c:v>
                </c:pt>
                <c:pt idx="96">
                  <c:v>23.760050504996826</c:v>
                </c:pt>
                <c:pt idx="97">
                  <c:v>24.004999479275146</c:v>
                </c:pt>
                <c:pt idx="98">
                  <c:v>24.249948453553461</c:v>
                </c:pt>
                <c:pt idx="99">
                  <c:v>24.494897427831781</c:v>
                </c:pt>
              </c:numCache>
            </c:numRef>
          </c:yVal>
        </c:ser>
        <c:ser>
          <c:idx val="9"/>
          <c:order val="9"/>
          <c:tx>
            <c:v>20%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alternativo'!$T$5:$T$104</c:f>
              <c:numCache>
                <c:formatCode>General</c:formatCode>
                <c:ptCount val="10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2.4000000000000004</c:v>
                </c:pt>
                <c:pt idx="12">
                  <c:v>2.6</c:v>
                </c:pt>
                <c:pt idx="13">
                  <c:v>2.8000000000000003</c:v>
                </c:pt>
                <c:pt idx="14">
                  <c:v>3</c:v>
                </c:pt>
                <c:pt idx="15">
                  <c:v>3.2</c:v>
                </c:pt>
                <c:pt idx="16">
                  <c:v>3.4000000000000004</c:v>
                </c:pt>
                <c:pt idx="17">
                  <c:v>3.6</c:v>
                </c:pt>
                <c:pt idx="18">
                  <c:v>3.8000000000000003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4.6000000000000005</c:v>
                </c:pt>
                <c:pt idx="23">
                  <c:v>4.8000000000000007</c:v>
                </c:pt>
                <c:pt idx="24">
                  <c:v>5</c:v>
                </c:pt>
                <c:pt idx="25">
                  <c:v>5.2</c:v>
                </c:pt>
                <c:pt idx="26">
                  <c:v>5.4</c:v>
                </c:pt>
                <c:pt idx="27">
                  <c:v>5.6000000000000005</c:v>
                </c:pt>
                <c:pt idx="28">
                  <c:v>5.8000000000000007</c:v>
                </c:pt>
                <c:pt idx="29">
                  <c:v>6</c:v>
                </c:pt>
                <c:pt idx="30">
                  <c:v>6.2</c:v>
                </c:pt>
                <c:pt idx="31">
                  <c:v>6.4</c:v>
                </c:pt>
                <c:pt idx="32">
                  <c:v>6.6000000000000005</c:v>
                </c:pt>
                <c:pt idx="33">
                  <c:v>6.8000000000000007</c:v>
                </c:pt>
                <c:pt idx="34">
                  <c:v>7</c:v>
                </c:pt>
                <c:pt idx="35">
                  <c:v>7.2</c:v>
                </c:pt>
                <c:pt idx="36">
                  <c:v>7.4</c:v>
                </c:pt>
                <c:pt idx="37">
                  <c:v>7.6000000000000005</c:v>
                </c:pt>
                <c:pt idx="38">
                  <c:v>7.8000000000000007</c:v>
                </c:pt>
                <c:pt idx="39">
                  <c:v>8</c:v>
                </c:pt>
                <c:pt idx="40">
                  <c:v>8.2000000000000011</c:v>
                </c:pt>
                <c:pt idx="41">
                  <c:v>8.4</c:v>
                </c:pt>
                <c:pt idx="42">
                  <c:v>8.6</c:v>
                </c:pt>
                <c:pt idx="43">
                  <c:v>8.8000000000000007</c:v>
                </c:pt>
                <c:pt idx="44">
                  <c:v>9</c:v>
                </c:pt>
                <c:pt idx="45">
                  <c:v>9.2000000000000011</c:v>
                </c:pt>
                <c:pt idx="46">
                  <c:v>9.4</c:v>
                </c:pt>
                <c:pt idx="47">
                  <c:v>9.6000000000000014</c:v>
                </c:pt>
                <c:pt idx="48">
                  <c:v>9.8000000000000007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10.4</c:v>
                </c:pt>
                <c:pt idx="52">
                  <c:v>10.600000000000001</c:v>
                </c:pt>
                <c:pt idx="53">
                  <c:v>10.8</c:v>
                </c:pt>
                <c:pt idx="54">
                  <c:v>11</c:v>
                </c:pt>
                <c:pt idx="55">
                  <c:v>11.200000000000001</c:v>
                </c:pt>
                <c:pt idx="56">
                  <c:v>11.4</c:v>
                </c:pt>
                <c:pt idx="57">
                  <c:v>11.600000000000001</c:v>
                </c:pt>
                <c:pt idx="58">
                  <c:v>11.8</c:v>
                </c:pt>
                <c:pt idx="59">
                  <c:v>12</c:v>
                </c:pt>
                <c:pt idx="60">
                  <c:v>12.200000000000001</c:v>
                </c:pt>
                <c:pt idx="61">
                  <c:v>12.4</c:v>
                </c:pt>
                <c:pt idx="62">
                  <c:v>12.600000000000001</c:v>
                </c:pt>
                <c:pt idx="63">
                  <c:v>12.8</c:v>
                </c:pt>
                <c:pt idx="64">
                  <c:v>13</c:v>
                </c:pt>
                <c:pt idx="65">
                  <c:v>13.200000000000001</c:v>
                </c:pt>
                <c:pt idx="66">
                  <c:v>13.4</c:v>
                </c:pt>
                <c:pt idx="67">
                  <c:v>13.600000000000001</c:v>
                </c:pt>
                <c:pt idx="68">
                  <c:v>13.8</c:v>
                </c:pt>
                <c:pt idx="69">
                  <c:v>14</c:v>
                </c:pt>
                <c:pt idx="70">
                  <c:v>14.200000000000001</c:v>
                </c:pt>
                <c:pt idx="71">
                  <c:v>14.4</c:v>
                </c:pt>
                <c:pt idx="72">
                  <c:v>14.600000000000001</c:v>
                </c:pt>
                <c:pt idx="73">
                  <c:v>14.8</c:v>
                </c:pt>
                <c:pt idx="74">
                  <c:v>15</c:v>
                </c:pt>
                <c:pt idx="75">
                  <c:v>15.200000000000001</c:v>
                </c:pt>
                <c:pt idx="76">
                  <c:v>15.4</c:v>
                </c:pt>
                <c:pt idx="77">
                  <c:v>15.600000000000001</c:v>
                </c:pt>
                <c:pt idx="78">
                  <c:v>15.8</c:v>
                </c:pt>
                <c:pt idx="79">
                  <c:v>16</c:v>
                </c:pt>
                <c:pt idx="80">
                  <c:v>16.2</c:v>
                </c:pt>
                <c:pt idx="81">
                  <c:v>16.400000000000002</c:v>
                </c:pt>
                <c:pt idx="82">
                  <c:v>16.600000000000001</c:v>
                </c:pt>
                <c:pt idx="83">
                  <c:v>16.8</c:v>
                </c:pt>
                <c:pt idx="84">
                  <c:v>17</c:v>
                </c:pt>
                <c:pt idx="85">
                  <c:v>17.2</c:v>
                </c:pt>
                <c:pt idx="86">
                  <c:v>17.400000000000002</c:v>
                </c:pt>
                <c:pt idx="87">
                  <c:v>17.600000000000001</c:v>
                </c:pt>
                <c:pt idx="88">
                  <c:v>17.8</c:v>
                </c:pt>
                <c:pt idx="89">
                  <c:v>18</c:v>
                </c:pt>
                <c:pt idx="90">
                  <c:v>18.2</c:v>
                </c:pt>
                <c:pt idx="91">
                  <c:v>18.400000000000002</c:v>
                </c:pt>
                <c:pt idx="92">
                  <c:v>18.600000000000001</c:v>
                </c:pt>
                <c:pt idx="93">
                  <c:v>18.8</c:v>
                </c:pt>
                <c:pt idx="94">
                  <c:v>19</c:v>
                </c:pt>
                <c:pt idx="95">
                  <c:v>19.200000000000003</c:v>
                </c:pt>
                <c:pt idx="96">
                  <c:v>19.400000000000002</c:v>
                </c:pt>
                <c:pt idx="97">
                  <c:v>19.600000000000001</c:v>
                </c:pt>
                <c:pt idx="98">
                  <c:v>19.8</c:v>
                </c:pt>
                <c:pt idx="99">
                  <c:v>20</c:v>
                </c:pt>
              </c:numCache>
            </c:numRef>
          </c:yVal>
        </c:ser>
        <c:ser>
          <c:idx val="10"/>
          <c:order val="10"/>
          <c:tx>
            <c:v>10%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alternativo'!$U$5:$U$104</c:f>
              <c:numCache>
                <c:formatCode>General</c:formatCode>
                <c:ptCount val="100"/>
                <c:pt idx="0">
                  <c:v>0.1414213562373095</c:v>
                </c:pt>
                <c:pt idx="1">
                  <c:v>0.28284271247461901</c:v>
                </c:pt>
                <c:pt idx="2">
                  <c:v>0.42426406871192851</c:v>
                </c:pt>
                <c:pt idx="3">
                  <c:v>0.56568542494923801</c:v>
                </c:pt>
                <c:pt idx="4">
                  <c:v>0.70710678118654746</c:v>
                </c:pt>
                <c:pt idx="5">
                  <c:v>0.84852813742385702</c:v>
                </c:pt>
                <c:pt idx="6">
                  <c:v>0.98994949366116658</c:v>
                </c:pt>
                <c:pt idx="7">
                  <c:v>1.131370849898476</c:v>
                </c:pt>
                <c:pt idx="8">
                  <c:v>1.2727922061357855</c:v>
                </c:pt>
                <c:pt idx="9">
                  <c:v>1.4142135623730949</c:v>
                </c:pt>
                <c:pt idx="10">
                  <c:v>1.5556349186104046</c:v>
                </c:pt>
                <c:pt idx="11">
                  <c:v>1.697056274847714</c:v>
                </c:pt>
                <c:pt idx="12">
                  <c:v>1.8384776310850235</c:v>
                </c:pt>
                <c:pt idx="13">
                  <c:v>1.9798989873223332</c:v>
                </c:pt>
                <c:pt idx="14">
                  <c:v>2.1213203435596424</c:v>
                </c:pt>
                <c:pt idx="15">
                  <c:v>2.2627416997969521</c:v>
                </c:pt>
                <c:pt idx="16">
                  <c:v>2.4041630560342617</c:v>
                </c:pt>
                <c:pt idx="17">
                  <c:v>2.545584412271571</c:v>
                </c:pt>
                <c:pt idx="18">
                  <c:v>2.6870057685088806</c:v>
                </c:pt>
                <c:pt idx="19">
                  <c:v>2.8284271247461898</c:v>
                </c:pt>
                <c:pt idx="20">
                  <c:v>2.9698484809834995</c:v>
                </c:pt>
                <c:pt idx="21">
                  <c:v>3.1112698372208092</c:v>
                </c:pt>
                <c:pt idx="22">
                  <c:v>3.2526911934581184</c:v>
                </c:pt>
                <c:pt idx="23">
                  <c:v>3.3941125496954281</c:v>
                </c:pt>
                <c:pt idx="24">
                  <c:v>3.5355339059327378</c:v>
                </c:pt>
                <c:pt idx="25">
                  <c:v>3.676955262170047</c:v>
                </c:pt>
                <c:pt idx="26">
                  <c:v>3.8183766184073566</c:v>
                </c:pt>
                <c:pt idx="27">
                  <c:v>3.9597979746446663</c:v>
                </c:pt>
                <c:pt idx="28">
                  <c:v>4.1012193308819755</c:v>
                </c:pt>
                <c:pt idx="29">
                  <c:v>4.2426406871192848</c:v>
                </c:pt>
                <c:pt idx="30">
                  <c:v>4.3840620433565949</c:v>
                </c:pt>
                <c:pt idx="31">
                  <c:v>4.5254833995939041</c:v>
                </c:pt>
                <c:pt idx="32">
                  <c:v>4.6669047558312133</c:v>
                </c:pt>
                <c:pt idx="33">
                  <c:v>4.8083261120685235</c:v>
                </c:pt>
                <c:pt idx="34">
                  <c:v>4.9497474683058327</c:v>
                </c:pt>
                <c:pt idx="35">
                  <c:v>5.0911688245431419</c:v>
                </c:pt>
                <c:pt idx="36">
                  <c:v>5.232590180780452</c:v>
                </c:pt>
                <c:pt idx="37">
                  <c:v>5.3740115370177612</c:v>
                </c:pt>
                <c:pt idx="38">
                  <c:v>5.5154328932550705</c:v>
                </c:pt>
                <c:pt idx="39">
                  <c:v>5.6568542494923797</c:v>
                </c:pt>
                <c:pt idx="40">
                  <c:v>5.7982756057296898</c:v>
                </c:pt>
                <c:pt idx="41">
                  <c:v>5.939696961966999</c:v>
                </c:pt>
                <c:pt idx="42">
                  <c:v>6.0811183182043083</c:v>
                </c:pt>
                <c:pt idx="43">
                  <c:v>6.2225396744416184</c:v>
                </c:pt>
                <c:pt idx="44">
                  <c:v>6.3639610306789276</c:v>
                </c:pt>
                <c:pt idx="45">
                  <c:v>6.5053823869162368</c:v>
                </c:pt>
                <c:pt idx="46">
                  <c:v>6.6468037431535469</c:v>
                </c:pt>
                <c:pt idx="47">
                  <c:v>6.7882250993908562</c:v>
                </c:pt>
                <c:pt idx="48">
                  <c:v>6.9296464556281654</c:v>
                </c:pt>
                <c:pt idx="49">
                  <c:v>7.0710678118654755</c:v>
                </c:pt>
                <c:pt idx="50">
                  <c:v>7.2124891681027847</c:v>
                </c:pt>
                <c:pt idx="51">
                  <c:v>7.353910524340094</c:v>
                </c:pt>
                <c:pt idx="52">
                  <c:v>7.4953318805774041</c:v>
                </c:pt>
                <c:pt idx="53">
                  <c:v>7.6367532368147133</c:v>
                </c:pt>
                <c:pt idx="54">
                  <c:v>7.7781745930520225</c:v>
                </c:pt>
                <c:pt idx="55">
                  <c:v>7.9195959492893326</c:v>
                </c:pt>
                <c:pt idx="56">
                  <c:v>8.0610173055266419</c:v>
                </c:pt>
                <c:pt idx="57">
                  <c:v>8.2024386617639511</c:v>
                </c:pt>
                <c:pt idx="58">
                  <c:v>8.3438600180012603</c:v>
                </c:pt>
                <c:pt idx="59">
                  <c:v>8.4852813742385695</c:v>
                </c:pt>
                <c:pt idx="60">
                  <c:v>8.6267027304758805</c:v>
                </c:pt>
                <c:pt idx="61">
                  <c:v>8.7681240867131898</c:v>
                </c:pt>
                <c:pt idx="62">
                  <c:v>8.909545442950499</c:v>
                </c:pt>
                <c:pt idx="63">
                  <c:v>9.0509667991878082</c:v>
                </c:pt>
                <c:pt idx="64">
                  <c:v>9.1923881554251174</c:v>
                </c:pt>
                <c:pt idx="65">
                  <c:v>9.3338095116624267</c:v>
                </c:pt>
                <c:pt idx="66">
                  <c:v>9.4752308678997359</c:v>
                </c:pt>
                <c:pt idx="67">
                  <c:v>9.6166522241370469</c:v>
                </c:pt>
                <c:pt idx="68">
                  <c:v>9.7580735803743561</c:v>
                </c:pt>
                <c:pt idx="69">
                  <c:v>9.8994949366116654</c:v>
                </c:pt>
                <c:pt idx="70">
                  <c:v>10.040916292848975</c:v>
                </c:pt>
                <c:pt idx="71">
                  <c:v>10.182337649086284</c:v>
                </c:pt>
                <c:pt idx="72">
                  <c:v>10.323759005323593</c:v>
                </c:pt>
                <c:pt idx="73">
                  <c:v>10.465180361560904</c:v>
                </c:pt>
                <c:pt idx="74">
                  <c:v>10.606601717798213</c:v>
                </c:pt>
                <c:pt idx="75">
                  <c:v>10.748023074035522</c:v>
                </c:pt>
                <c:pt idx="76">
                  <c:v>10.889444430272832</c:v>
                </c:pt>
                <c:pt idx="77">
                  <c:v>11.030865786510141</c:v>
                </c:pt>
                <c:pt idx="78">
                  <c:v>11.17228714274745</c:v>
                </c:pt>
                <c:pt idx="79">
                  <c:v>11.313708498984759</c:v>
                </c:pt>
                <c:pt idx="80">
                  <c:v>11.45512985522207</c:v>
                </c:pt>
                <c:pt idx="81">
                  <c:v>11.59655121145938</c:v>
                </c:pt>
                <c:pt idx="82">
                  <c:v>11.737972567696689</c:v>
                </c:pt>
                <c:pt idx="83">
                  <c:v>11.879393923933998</c:v>
                </c:pt>
                <c:pt idx="84">
                  <c:v>12.020815280171307</c:v>
                </c:pt>
                <c:pt idx="85">
                  <c:v>12.162236636408617</c:v>
                </c:pt>
                <c:pt idx="86">
                  <c:v>12.303657992645928</c:v>
                </c:pt>
                <c:pt idx="87">
                  <c:v>12.445079348883237</c:v>
                </c:pt>
                <c:pt idx="88">
                  <c:v>12.586500705120546</c:v>
                </c:pt>
                <c:pt idx="89">
                  <c:v>12.727922061357855</c:v>
                </c:pt>
                <c:pt idx="90">
                  <c:v>12.869343417595164</c:v>
                </c:pt>
                <c:pt idx="91">
                  <c:v>13.010764773832474</c:v>
                </c:pt>
                <c:pt idx="92">
                  <c:v>13.152186130069785</c:v>
                </c:pt>
                <c:pt idx="93">
                  <c:v>13.293607486307094</c:v>
                </c:pt>
                <c:pt idx="94">
                  <c:v>13.435028842544403</c:v>
                </c:pt>
                <c:pt idx="95">
                  <c:v>13.576450198781712</c:v>
                </c:pt>
                <c:pt idx="96">
                  <c:v>13.717871555019022</c:v>
                </c:pt>
                <c:pt idx="97">
                  <c:v>13.859292911256331</c:v>
                </c:pt>
                <c:pt idx="98">
                  <c:v>14.00071426749364</c:v>
                </c:pt>
                <c:pt idx="99">
                  <c:v>14.142135623730951</c:v>
                </c:pt>
              </c:numCache>
            </c:numRef>
          </c:yVal>
        </c:ser>
        <c:axId val="89304448"/>
        <c:axId val="89314816"/>
      </c:scatterChart>
      <c:valAx>
        <c:axId val="89304448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89314816"/>
        <c:crosses val="autoZero"/>
        <c:crossBetween val="midCat"/>
      </c:valAx>
      <c:valAx>
        <c:axId val="89314816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89304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axId val="91160960"/>
        <c:axId val="91162880"/>
      </c:scatterChart>
      <c:valAx>
        <c:axId val="91160960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91162880"/>
        <c:crosses val="autoZero"/>
        <c:crossBetween val="midCat"/>
      </c:valAx>
      <c:valAx>
        <c:axId val="91162880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91160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91501312"/>
        <c:axId val="91503232"/>
      </c:scatterChart>
      <c:valAx>
        <c:axId val="9150131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91503232"/>
        <c:crosses val="autoZero"/>
        <c:crossBetween val="midCat"/>
      </c:valAx>
      <c:valAx>
        <c:axId val="91503232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91501312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alternativo'!$D$5:$D$105</c:f>
              <c:numCache>
                <c:formatCode>0%</c:formatCode>
                <c:ptCount val="101"/>
                <c:pt idx="0">
                  <c:v>0.451085950651685</c:v>
                </c:pt>
                <c:pt idx="1">
                  <c:v>0.44998096703302648</c:v>
                </c:pt>
                <c:pt idx="2">
                  <c:v>0.44886363697321396</c:v>
                </c:pt>
                <c:pt idx="3">
                  <c:v>0.44773368144782066</c:v>
                </c:pt>
                <c:pt idx="4">
                  <c:v>0.44659081186545835</c:v>
                </c:pt>
                <c:pt idx="5">
                  <c:v>0.44543472962535074</c:v>
                </c:pt>
                <c:pt idx="6">
                  <c:v>0.44426512564903164</c:v>
                </c:pt>
                <c:pt idx="7">
                  <c:v>0.44308167988433134</c:v>
                </c:pt>
                <c:pt idx="8">
                  <c:v>0.4418840607796598</c:v>
                </c:pt>
                <c:pt idx="9">
                  <c:v>0.44067192472642536</c:v>
                </c:pt>
                <c:pt idx="10">
                  <c:v>0.4394449154672439</c:v>
                </c:pt>
                <c:pt idx="11">
                  <c:v>0.43820266346738812</c:v>
                </c:pt>
                <c:pt idx="12">
                  <c:v>0.43694478524670216</c:v>
                </c:pt>
                <c:pt idx="13">
                  <c:v>0.43567088266895915</c:v>
                </c:pt>
                <c:pt idx="14">
                  <c:v>0.43438054218536842</c:v>
                </c:pt>
                <c:pt idx="15">
                  <c:v>0.43307333402863313</c:v>
                </c:pt>
                <c:pt idx="16">
                  <c:v>0.43174881135363102</c:v>
                </c:pt>
                <c:pt idx="17">
                  <c:v>0.43040650932041702</c:v>
                </c:pt>
                <c:pt idx="18">
                  <c:v>0.4290459441148391</c:v>
                </c:pt>
                <c:pt idx="19">
                  <c:v>0.42766661190160554</c:v>
                </c:pt>
                <c:pt idx="20">
                  <c:v>0.42626798770413155</c:v>
                </c:pt>
                <c:pt idx="21">
                  <c:v>0.42484952420493594</c:v>
                </c:pt>
                <c:pt idx="22">
                  <c:v>0.42341065045972598</c:v>
                </c:pt>
                <c:pt idx="23">
                  <c:v>0.42195077051761071</c:v>
                </c:pt>
                <c:pt idx="24">
                  <c:v>0.42046926193909656</c:v>
                </c:pt>
                <c:pt idx="25">
                  <c:v>0.41896547420264252</c:v>
                </c:pt>
                <c:pt idx="26">
                  <c:v>0.41743872698956369</c:v>
                </c:pt>
                <c:pt idx="27">
                  <c:v>0.41588830833596713</c:v>
                </c:pt>
                <c:pt idx="28">
                  <c:v>0.41431347263915325</c:v>
                </c:pt>
                <c:pt idx="29">
                  <c:v>0.41271343850450914</c:v>
                </c:pt>
                <c:pt idx="30">
                  <c:v>0.41108738641733111</c:v>
                </c:pt>
                <c:pt idx="31">
                  <c:v>0.40943445622221003</c:v>
                </c:pt>
                <c:pt idx="32">
                  <c:v>0.40775374439057199</c:v>
                </c:pt>
                <c:pt idx="33">
                  <c:v>0.4060443010546419</c:v>
                </c:pt>
                <c:pt idx="34">
                  <c:v>0.40430512678345504</c:v>
                </c:pt>
                <c:pt idx="35">
                  <c:v>0.40253516907351494</c:v>
                </c:pt>
                <c:pt idx="36">
                  <c:v>0.40073331852324712</c:v>
                </c:pt>
                <c:pt idx="37">
                  <c:v>0.39889840465642745</c:v>
                </c:pt>
                <c:pt idx="38">
                  <c:v>0.3970291913552122</c:v>
                </c:pt>
                <c:pt idx="39">
                  <c:v>0.39512437185814275</c:v>
                </c:pt>
                <c:pt idx="40">
                  <c:v>0.39318256327243256</c:v>
                </c:pt>
                <c:pt idx="41">
                  <c:v>0.39120230054281457</c:v>
                </c:pt>
                <c:pt idx="42">
                  <c:v>0.38918202981106265</c:v>
                </c:pt>
                <c:pt idx="43">
                  <c:v>0.38712010109078909</c:v>
                </c:pt>
                <c:pt idx="44">
                  <c:v>0.38501476017100583</c:v>
                </c:pt>
                <c:pt idx="45">
                  <c:v>0.38286413964890953</c:v>
                </c:pt>
                <c:pt idx="46">
                  <c:v>0.38066624897703194</c:v>
                </c:pt>
                <c:pt idx="47">
                  <c:v>0.37841896339182612</c:v>
                </c:pt>
                <c:pt idx="48">
                  <c:v>0.37612001156935626</c:v>
                </c:pt>
                <c:pt idx="49">
                  <c:v>0.37376696182833685</c:v>
                </c:pt>
                <c:pt idx="50">
                  <c:v>0.37135720667043082</c:v>
                </c:pt>
                <c:pt idx="51">
                  <c:v>0.36888794541139364</c:v>
                </c:pt>
                <c:pt idx="52">
                  <c:v>0.36635616461296461</c:v>
                </c:pt>
                <c:pt idx="53">
                  <c:v>0.36375861597263859</c:v>
                </c:pt>
                <c:pt idx="54">
                  <c:v>0.36109179126442242</c:v>
                </c:pt>
                <c:pt idx="55">
                  <c:v>0.358351893845611</c:v>
                </c:pt>
                <c:pt idx="56">
                  <c:v>0.35553480614894134</c:v>
                </c:pt>
                <c:pt idx="57">
                  <c:v>0.35263605246161617</c:v>
                </c:pt>
                <c:pt idx="58">
                  <c:v>0.34965075614664803</c:v>
                </c:pt>
                <c:pt idx="59">
                  <c:v>0.34657359027997264</c:v>
                </c:pt>
                <c:pt idx="60">
                  <c:v>0.3433987204485146</c:v>
                </c:pt>
                <c:pt idx="61">
                  <c:v>0.34011973816621555</c:v>
                </c:pt>
                <c:pt idx="62">
                  <c:v>0.33672958299864741</c:v>
                </c:pt>
                <c:pt idx="63">
                  <c:v>0.3332204510175204</c:v>
                </c:pt>
                <c:pt idx="64">
                  <c:v>0.32958368660043291</c:v>
                </c:pt>
                <c:pt idx="65">
                  <c:v>0.32580965380214821</c:v>
                </c:pt>
                <c:pt idx="66">
                  <c:v>0.32188758248682003</c:v>
                </c:pt>
                <c:pt idx="67">
                  <c:v>0.31780538303479455</c:v>
                </c:pt>
                <c:pt idx="68">
                  <c:v>0.31354942159291499</c:v>
                </c:pt>
                <c:pt idx="69">
                  <c:v>0.30910424533583158</c:v>
                </c:pt>
                <c:pt idx="70">
                  <c:v>0.30445224377234231</c:v>
                </c:pt>
                <c:pt idx="71">
                  <c:v>0.2995732273553991</c:v>
                </c:pt>
                <c:pt idx="72">
                  <c:v>0.29444389791664405</c:v>
                </c:pt>
                <c:pt idx="73">
                  <c:v>0.28903717578961646</c:v>
                </c:pt>
                <c:pt idx="74">
                  <c:v>0.28332133440562163</c:v>
                </c:pt>
                <c:pt idx="75">
                  <c:v>0.2772588722239781</c:v>
                </c:pt>
                <c:pt idx="76">
                  <c:v>0.27080502011022101</c:v>
                </c:pt>
                <c:pt idx="77">
                  <c:v>0.26390573296152586</c:v>
                </c:pt>
                <c:pt idx="78">
                  <c:v>0.25649493574615367</c:v>
                </c:pt>
                <c:pt idx="79">
                  <c:v>0.24849066497880004</c:v>
                </c:pt>
                <c:pt idx="80">
                  <c:v>0.23978952727983707</c:v>
                </c:pt>
                <c:pt idx="81">
                  <c:v>0.23025850929940458</c:v>
                </c:pt>
                <c:pt idx="82">
                  <c:v>0.21972245773362195</c:v>
                </c:pt>
                <c:pt idx="83">
                  <c:v>0.20794415416798356</c:v>
                </c:pt>
                <c:pt idx="84">
                  <c:v>0.19459101490553132</c:v>
                </c:pt>
                <c:pt idx="85">
                  <c:v>0.1791759469228055</c:v>
                </c:pt>
                <c:pt idx="86">
                  <c:v>0.16094379124341002</c:v>
                </c:pt>
                <c:pt idx="87">
                  <c:v>0.13862943611198905</c:v>
                </c:pt>
                <c:pt idx="88">
                  <c:v>0.10986122886681098</c:v>
                </c:pt>
                <c:pt idx="89">
                  <c:v>6.9314718055994526E-2</c:v>
                </c:pt>
                <c:pt idx="90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alternativo'!$G$5:$G$105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91543040"/>
        <c:axId val="91544576"/>
      </c:scatterChart>
      <c:valAx>
        <c:axId val="91543040"/>
        <c:scaling>
          <c:orientation val="minMax"/>
        </c:scaling>
        <c:axPos val="b"/>
        <c:numFmt formatCode="General" sourceLinked="1"/>
        <c:tickLblPos val="nextTo"/>
        <c:crossAx val="91544576"/>
        <c:crosses val="autoZero"/>
        <c:crossBetween val="midCat"/>
      </c:valAx>
      <c:valAx>
        <c:axId val="91544576"/>
        <c:scaling>
          <c:orientation val="minMax"/>
        </c:scaling>
        <c:axPos val="l"/>
        <c:majorGridlines/>
        <c:numFmt formatCode="0%" sourceLinked="1"/>
        <c:tickLblPos val="nextTo"/>
        <c:crossAx val="915430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37239552"/>
        <c:axId val="137245440"/>
      </c:scatterChart>
      <c:valAx>
        <c:axId val="137239552"/>
        <c:scaling>
          <c:orientation val="minMax"/>
          <c:max val="100"/>
        </c:scaling>
        <c:axPos val="b"/>
        <c:numFmt formatCode="General" sourceLinked="1"/>
        <c:tickLblPos val="nextTo"/>
        <c:crossAx val="137245440"/>
        <c:crosses val="autoZero"/>
        <c:crossBetween val="midCat"/>
      </c:valAx>
      <c:valAx>
        <c:axId val="137245440"/>
        <c:scaling>
          <c:orientation val="minMax"/>
        </c:scaling>
        <c:axPos val="l"/>
        <c:majorGridlines/>
        <c:numFmt formatCode="General" sourceLinked="1"/>
        <c:tickLblPos val="nextTo"/>
        <c:crossAx val="137239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8030080"/>
        <c:axId val="138040064"/>
      </c:scatterChart>
      <c:valAx>
        <c:axId val="138030080"/>
        <c:scaling>
          <c:orientation val="minMax"/>
          <c:max val="100"/>
        </c:scaling>
        <c:axPos val="b"/>
        <c:numFmt formatCode="General" sourceLinked="1"/>
        <c:tickLblPos val="nextTo"/>
        <c:crossAx val="138040064"/>
        <c:crosses val="autoZero"/>
        <c:crossBetween val="midCat"/>
      </c:valAx>
      <c:valAx>
        <c:axId val="138040064"/>
        <c:scaling>
          <c:orientation val="minMax"/>
        </c:scaling>
        <c:axPos val="l"/>
        <c:majorGridlines/>
        <c:numFmt formatCode="General" sourceLinked="1"/>
        <c:tickLblPos val="nextTo"/>
        <c:crossAx val="138030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8124288"/>
        <c:axId val="138138752"/>
      </c:scatterChart>
      <c:valAx>
        <c:axId val="13812428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  <c:layout/>
        </c:title>
        <c:numFmt formatCode="General" sourceLinked="1"/>
        <c:tickLblPos val="nextTo"/>
        <c:crossAx val="138138752"/>
        <c:crosses val="autoZero"/>
        <c:crossBetween val="midCat"/>
        <c:majorUnit val="10"/>
      </c:valAx>
      <c:valAx>
        <c:axId val="1381387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81242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avg</c:v>
          </c:tx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axId val="138171136"/>
        <c:axId val="138172672"/>
      </c:scatterChart>
      <c:valAx>
        <c:axId val="138171136"/>
        <c:scaling>
          <c:orientation val="minMax"/>
          <c:max val="100"/>
        </c:scaling>
        <c:axPos val="b"/>
        <c:numFmt formatCode="General" sourceLinked="1"/>
        <c:tickLblPos val="nextTo"/>
        <c:crossAx val="138172672"/>
        <c:crosses val="autoZero"/>
        <c:crossBetween val="midCat"/>
      </c:valAx>
      <c:valAx>
        <c:axId val="138172672"/>
        <c:scaling>
          <c:orientation val="minMax"/>
        </c:scaling>
        <c:axPos val="l"/>
        <c:majorGridlines/>
        <c:numFmt formatCode="General" sourceLinked="1"/>
        <c:tickLblPos val="nextTo"/>
        <c:crossAx val="138171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AdvetiseLimit!$AP$4:$AP$103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log(2x)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AdvetiseLimit!$AQ$4:$AQ$103</c:f>
              <c:numCache>
                <c:formatCode>General</c:formatCode>
                <c:ptCount val="100"/>
                <c:pt idx="0">
                  <c:v>1.3010299956639813</c:v>
                </c:pt>
                <c:pt idx="1">
                  <c:v>1.6020599913279625</c:v>
                </c:pt>
                <c:pt idx="2">
                  <c:v>1.7781512503836436</c:v>
                </c:pt>
                <c:pt idx="3">
                  <c:v>1.9030899869919435</c:v>
                </c:pt>
                <c:pt idx="4">
                  <c:v>2</c:v>
                </c:pt>
                <c:pt idx="5">
                  <c:v>2.0791812460476251</c:v>
                </c:pt>
                <c:pt idx="6">
                  <c:v>2.1461280356782382</c:v>
                </c:pt>
                <c:pt idx="7">
                  <c:v>2.204119982655925</c:v>
                </c:pt>
                <c:pt idx="8">
                  <c:v>2.255272505103306</c:v>
                </c:pt>
                <c:pt idx="9">
                  <c:v>2.3010299956639813</c:v>
                </c:pt>
                <c:pt idx="10">
                  <c:v>2.3424226808222062</c:v>
                </c:pt>
                <c:pt idx="11">
                  <c:v>2.3802112417116059</c:v>
                </c:pt>
                <c:pt idx="12">
                  <c:v>2.4149733479708182</c:v>
                </c:pt>
                <c:pt idx="13">
                  <c:v>2.4471580313422194</c:v>
                </c:pt>
                <c:pt idx="14">
                  <c:v>2.4771212547196626</c:v>
                </c:pt>
                <c:pt idx="15">
                  <c:v>2.5051499783199063</c:v>
                </c:pt>
                <c:pt idx="16">
                  <c:v>2.5314789170422554</c:v>
                </c:pt>
                <c:pt idx="17">
                  <c:v>2.5563025007672873</c:v>
                </c:pt>
                <c:pt idx="18">
                  <c:v>2.5797835966168101</c:v>
                </c:pt>
                <c:pt idx="19">
                  <c:v>2.6020599913279625</c:v>
                </c:pt>
                <c:pt idx="20">
                  <c:v>2.6232492903979008</c:v>
                </c:pt>
                <c:pt idx="21">
                  <c:v>2.6434526764861874</c:v>
                </c:pt>
                <c:pt idx="22">
                  <c:v>2.6627578316815743</c:v>
                </c:pt>
                <c:pt idx="23">
                  <c:v>2.6812412373755872</c:v>
                </c:pt>
                <c:pt idx="24">
                  <c:v>2.6989700043360187</c:v>
                </c:pt>
                <c:pt idx="25">
                  <c:v>2.7160033436347994</c:v>
                </c:pt>
                <c:pt idx="26">
                  <c:v>2.7323937598229686</c:v>
                </c:pt>
                <c:pt idx="27">
                  <c:v>2.7481880270062007</c:v>
                </c:pt>
                <c:pt idx="28">
                  <c:v>2.7634279935629373</c:v>
                </c:pt>
                <c:pt idx="29">
                  <c:v>2.7781512503836439</c:v>
                </c:pt>
                <c:pt idx="30">
                  <c:v>2.7923916894982539</c:v>
                </c:pt>
                <c:pt idx="31">
                  <c:v>2.8061799739838871</c:v>
                </c:pt>
                <c:pt idx="32">
                  <c:v>2.8195439355418688</c:v>
                </c:pt>
                <c:pt idx="33">
                  <c:v>2.8325089127062366</c:v>
                </c:pt>
                <c:pt idx="34">
                  <c:v>2.8450980400142569</c:v>
                </c:pt>
                <c:pt idx="35">
                  <c:v>2.8573324964312685</c:v>
                </c:pt>
                <c:pt idx="36">
                  <c:v>2.8692317197309762</c:v>
                </c:pt>
                <c:pt idx="37">
                  <c:v>2.8808135922807914</c:v>
                </c:pt>
                <c:pt idx="38">
                  <c:v>2.8920946026904804</c:v>
                </c:pt>
                <c:pt idx="39">
                  <c:v>2.9030899869919438</c:v>
                </c:pt>
                <c:pt idx="40">
                  <c:v>2.9138138523837167</c:v>
                </c:pt>
                <c:pt idx="41">
                  <c:v>2.9242792860618816</c:v>
                </c:pt>
                <c:pt idx="42">
                  <c:v>2.9344984512435675</c:v>
                </c:pt>
                <c:pt idx="43">
                  <c:v>2.9444826721501687</c:v>
                </c:pt>
                <c:pt idx="44">
                  <c:v>2.9542425094393252</c:v>
                </c:pt>
                <c:pt idx="45">
                  <c:v>2.9637878273455556</c:v>
                </c:pt>
                <c:pt idx="46">
                  <c:v>2.9731278535996983</c:v>
                </c:pt>
                <c:pt idx="47">
                  <c:v>2.9822712330395684</c:v>
                </c:pt>
                <c:pt idx="48">
                  <c:v>2.9912260756924951</c:v>
                </c:pt>
                <c:pt idx="49">
                  <c:v>3</c:v>
                </c:pt>
                <c:pt idx="50">
                  <c:v>3.0086001717619175</c:v>
                </c:pt>
                <c:pt idx="51">
                  <c:v>3.0170333392987803</c:v>
                </c:pt>
                <c:pt idx="52">
                  <c:v>3.0253058652647704</c:v>
                </c:pt>
                <c:pt idx="53">
                  <c:v>3.0334237554869499</c:v>
                </c:pt>
                <c:pt idx="54">
                  <c:v>3.0413926851582249</c:v>
                </c:pt>
                <c:pt idx="55">
                  <c:v>3.0492180226701815</c:v>
                </c:pt>
                <c:pt idx="56">
                  <c:v>3.0569048513364727</c:v>
                </c:pt>
                <c:pt idx="57">
                  <c:v>3.0644579892269186</c:v>
                </c:pt>
                <c:pt idx="58">
                  <c:v>3.0718820073061255</c:v>
                </c:pt>
                <c:pt idx="59">
                  <c:v>3.0791812460476247</c:v>
                </c:pt>
                <c:pt idx="60">
                  <c:v>3.0863598306747484</c:v>
                </c:pt>
                <c:pt idx="61">
                  <c:v>3.0934216851622351</c:v>
                </c:pt>
                <c:pt idx="62">
                  <c:v>3.1003705451175629</c:v>
                </c:pt>
                <c:pt idx="63">
                  <c:v>3.1072099696478683</c:v>
                </c:pt>
                <c:pt idx="64">
                  <c:v>3.1139433523068369</c:v>
                </c:pt>
                <c:pt idx="65">
                  <c:v>3.12057393120585</c:v>
                </c:pt>
                <c:pt idx="66">
                  <c:v>3.1271047983648077</c:v>
                </c:pt>
                <c:pt idx="67">
                  <c:v>3.1335389083702174</c:v>
                </c:pt>
                <c:pt idx="68">
                  <c:v>3.1398790864012365</c:v>
                </c:pt>
                <c:pt idx="69">
                  <c:v>3.1461280356782382</c:v>
                </c:pt>
                <c:pt idx="70">
                  <c:v>3.1522883443830563</c:v>
                </c:pt>
                <c:pt idx="71">
                  <c:v>3.1583624920952498</c:v>
                </c:pt>
                <c:pt idx="72">
                  <c:v>3.1643528557844371</c:v>
                </c:pt>
                <c:pt idx="73">
                  <c:v>3.1702617153949575</c:v>
                </c:pt>
                <c:pt idx="74">
                  <c:v>3.1760912590556813</c:v>
                </c:pt>
                <c:pt idx="75">
                  <c:v>3.1818435879447726</c:v>
                </c:pt>
                <c:pt idx="76">
                  <c:v>3.1875207208364631</c:v>
                </c:pt>
                <c:pt idx="77">
                  <c:v>3.1931245983544616</c:v>
                </c:pt>
                <c:pt idx="78">
                  <c:v>3.1986570869544226</c:v>
                </c:pt>
                <c:pt idx="79">
                  <c:v>3.2041199826559246</c:v>
                </c:pt>
                <c:pt idx="80">
                  <c:v>3.2095150145426308</c:v>
                </c:pt>
                <c:pt idx="81">
                  <c:v>3.214843848047698</c:v>
                </c:pt>
                <c:pt idx="82">
                  <c:v>3.220108088040055</c:v>
                </c:pt>
                <c:pt idx="83">
                  <c:v>3.2253092817258628</c:v>
                </c:pt>
                <c:pt idx="84">
                  <c:v>3.2304489213782741</c:v>
                </c:pt>
                <c:pt idx="85">
                  <c:v>3.2355284469075487</c:v>
                </c:pt>
                <c:pt idx="86">
                  <c:v>3.2405492482825999</c:v>
                </c:pt>
                <c:pt idx="87">
                  <c:v>3.2455126678141499</c:v>
                </c:pt>
                <c:pt idx="88">
                  <c:v>3.2504200023088941</c:v>
                </c:pt>
                <c:pt idx="89">
                  <c:v>3.255272505103306</c:v>
                </c:pt>
                <c:pt idx="90">
                  <c:v>3.2600713879850747</c:v>
                </c:pt>
                <c:pt idx="91">
                  <c:v>3.2648178230095364</c:v>
                </c:pt>
                <c:pt idx="92">
                  <c:v>3.2695129442179165</c:v>
                </c:pt>
                <c:pt idx="93">
                  <c:v>3.27415784926368</c:v>
                </c:pt>
                <c:pt idx="94">
                  <c:v>3.2787536009528289</c:v>
                </c:pt>
                <c:pt idx="95">
                  <c:v>3.2833012287035497</c:v>
                </c:pt>
                <c:pt idx="96">
                  <c:v>3.287801729930226</c:v>
                </c:pt>
                <c:pt idx="97">
                  <c:v>3.2922560713564759</c:v>
                </c:pt>
                <c:pt idx="98">
                  <c:v>3.2966651902615309</c:v>
                </c:pt>
                <c:pt idx="99">
                  <c:v>3.3010299956639813</c:v>
                </c:pt>
              </c:numCache>
            </c:numRef>
          </c:yVal>
        </c:ser>
        <c:ser>
          <c:idx val="4"/>
          <c:order val="2"/>
          <c:tx>
            <c:v>avg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AdvetiseLimit!$AS$4:$AS$103</c:f>
              <c:numCache>
                <c:formatCode>General</c:formatCode>
                <c:ptCount val="100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3"/>
          <c:tx>
            <c:v>diff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AdvetiseLimit!$AR$4:$AR$103</c:f>
              <c:numCache>
                <c:formatCode>General</c:formatCode>
                <c:ptCount val="100"/>
                <c:pt idx="0">
                  <c:v>0.39211718489596414</c:v>
                </c:pt>
                <c:pt idx="1">
                  <c:v>0.78423436979192829</c:v>
                </c:pt>
                <c:pt idx="2">
                  <c:v>1.0136082188444113</c:v>
                </c:pt>
                <c:pt idx="3">
                  <c:v>1.1763515546878922</c:v>
                </c:pt>
                <c:pt idx="4">
                  <c:v>1.3025850929940459</c:v>
                </c:pt>
                <c:pt idx="5">
                  <c:v>1.4057254037403752</c:v>
                </c:pt>
                <c:pt idx="6">
                  <c:v>1.4929292939370202</c:v>
                </c:pt>
                <c:pt idx="7">
                  <c:v>1.5684687395838561</c:v>
                </c:pt>
                <c:pt idx="8">
                  <c:v>1.6350992527928585</c:v>
                </c:pt>
                <c:pt idx="9">
                  <c:v>1.6947022778900096</c:v>
                </c:pt>
                <c:pt idx="10">
                  <c:v>1.7486197725361099</c:v>
                </c:pt>
                <c:pt idx="11">
                  <c:v>1.7978425886363394</c:v>
                </c:pt>
                <c:pt idx="12">
                  <c:v>1.8431231900506635</c:v>
                </c:pt>
                <c:pt idx="13">
                  <c:v>1.8850464788329848</c:v>
                </c:pt>
                <c:pt idx="14">
                  <c:v>1.9240761269424933</c:v>
                </c:pt>
                <c:pt idx="15">
                  <c:v>1.9605859244798207</c:v>
                </c:pt>
                <c:pt idx="16">
                  <c:v>1.9948816075739062</c:v>
                </c:pt>
                <c:pt idx="17">
                  <c:v>2.0272164376888226</c:v>
                </c:pt>
                <c:pt idx="18">
                  <c:v>2.0578025631095755</c:v>
                </c:pt>
                <c:pt idx="19">
                  <c:v>2.0868194627859733</c:v>
                </c:pt>
                <c:pt idx="20">
                  <c:v>2.1144203278854672</c:v>
                </c:pt>
                <c:pt idx="21">
                  <c:v>2.140736957432074</c:v>
                </c:pt>
                <c:pt idx="22">
                  <c:v>2.1658835648075208</c:v>
                </c:pt>
                <c:pt idx="23">
                  <c:v>2.1899597735323035</c:v>
                </c:pt>
                <c:pt idx="24">
                  <c:v>2.2130530010921277</c:v>
                </c:pt>
                <c:pt idx="25">
                  <c:v>2.2352403749466276</c:v>
                </c:pt>
                <c:pt idx="26">
                  <c:v>2.2565902867413059</c:v>
                </c:pt>
                <c:pt idx="27">
                  <c:v>2.277163663728949</c:v>
                </c:pt>
                <c:pt idx="28">
                  <c:v>2.2970150169834818</c:v>
                </c:pt>
                <c:pt idx="29">
                  <c:v>2.3161933118384566</c:v>
                </c:pt>
                <c:pt idx="30">
                  <c:v>2.3347426955468378</c:v>
                </c:pt>
                <c:pt idx="31">
                  <c:v>2.3527031093757844</c:v>
                </c:pt>
                <c:pt idx="32">
                  <c:v>2.3701108064845564</c:v>
                </c:pt>
                <c:pt idx="33">
                  <c:v>2.3869987924698703</c:v>
                </c:pt>
                <c:pt idx="34">
                  <c:v>2.4033972020351024</c:v>
                </c:pt>
                <c:pt idx="35">
                  <c:v>2.4193336225847868</c:v>
                </c:pt>
                <c:pt idx="36">
                  <c:v>2.434833373473194</c:v>
                </c:pt>
                <c:pt idx="37">
                  <c:v>2.4499197480055397</c:v>
                </c:pt>
                <c:pt idx="38">
                  <c:v>2.4646142239991113</c:v>
                </c:pt>
                <c:pt idx="39">
                  <c:v>2.4789366476819374</c:v>
                </c:pt>
                <c:pt idx="40">
                  <c:v>2.4929053948805366</c:v>
                </c:pt>
                <c:pt idx="41">
                  <c:v>2.5065375127814318</c:v>
                </c:pt>
                <c:pt idx="42">
                  <c:v>2.5198488450099399</c:v>
                </c:pt>
                <c:pt idx="43">
                  <c:v>2.5328541423280382</c:v>
                </c:pt>
                <c:pt idx="44">
                  <c:v>2.5455671608909398</c:v>
                </c:pt>
                <c:pt idx="45">
                  <c:v>2.5580007497034849</c:v>
                </c:pt>
                <c:pt idx="46">
                  <c:v>2.5701669286703055</c:v>
                </c:pt>
                <c:pt idx="47">
                  <c:v>2.5820769584282677</c:v>
                </c:pt>
                <c:pt idx="48">
                  <c:v>2.5937414029780772</c:v>
                </c:pt>
                <c:pt idx="49">
                  <c:v>2.6051701859880918</c:v>
                </c:pt>
                <c:pt idx="50">
                  <c:v>2.6163726415223532</c:v>
                </c:pt>
                <c:pt idx="51">
                  <c:v>2.6273575598425922</c:v>
                </c:pt>
                <c:pt idx="52">
                  <c:v>2.6381332288472965</c:v>
                </c:pt>
                <c:pt idx="53">
                  <c:v>2.6487074716372701</c:v>
                </c:pt>
                <c:pt idx="54">
                  <c:v>2.6590876806341917</c:v>
                </c:pt>
                <c:pt idx="55">
                  <c:v>2.6692808486249127</c:v>
                </c:pt>
                <c:pt idx="56">
                  <c:v>2.6792935970580229</c:v>
                </c:pt>
                <c:pt idx="57">
                  <c:v>2.6891322018794459</c:v>
                </c:pt>
                <c:pt idx="58">
                  <c:v>2.6988026171595396</c:v>
                </c:pt>
                <c:pt idx="59">
                  <c:v>2.7083104967344211</c:v>
                </c:pt>
                <c:pt idx="60">
                  <c:v>2.7176612140585084</c:v>
                </c:pt>
                <c:pt idx="61">
                  <c:v>2.7268598804428019</c:v>
                </c:pt>
                <c:pt idx="62">
                  <c:v>2.735911361833915</c:v>
                </c:pt>
                <c:pt idx="63">
                  <c:v>2.7448202942717486</c:v>
                </c:pt>
                <c:pt idx="64">
                  <c:v>2.7535910981487453</c:v>
                </c:pt>
                <c:pt idx="65">
                  <c:v>2.7622279913805206</c:v>
                </c:pt>
                <c:pt idx="66">
                  <c:v>2.7707350015861034</c:v>
                </c:pt>
                <c:pt idx="67">
                  <c:v>2.7791159773658349</c:v>
                </c:pt>
                <c:pt idx="68">
                  <c:v>2.7873745987559686</c:v>
                </c:pt>
                <c:pt idx="69">
                  <c:v>2.7955143869310657</c:v>
                </c:pt>
                <c:pt idx="70">
                  <c:v>2.8035387132182046</c:v>
                </c:pt>
                <c:pt idx="71">
                  <c:v>2.8114508074807509</c:v>
                </c:pt>
                <c:pt idx="72">
                  <c:v>2.8192537659238992</c:v>
                </c:pt>
                <c:pt idx="73">
                  <c:v>2.8269505583691572</c:v>
                </c:pt>
                <c:pt idx="74">
                  <c:v>2.8345440350405742</c:v>
                </c:pt>
                <c:pt idx="75">
                  <c:v>2.8420369329015038</c:v>
                </c:pt>
                <c:pt idx="76">
                  <c:v>2.8494318815771664</c:v>
                </c:pt>
                <c:pt idx="77">
                  <c:v>2.8567314088950755</c:v>
                </c:pt>
                <c:pt idx="78">
                  <c:v>2.8639379460725443</c:v>
                </c:pt>
                <c:pt idx="79">
                  <c:v>2.871053832577902</c:v>
                </c:pt>
                <c:pt idx="80">
                  <c:v>2.8780813206897529</c:v>
                </c:pt>
                <c:pt idx="81">
                  <c:v>2.8850225797765008</c:v>
                </c:pt>
                <c:pt idx="82">
                  <c:v>2.8918797003164887</c:v>
                </c:pt>
                <c:pt idx="83">
                  <c:v>2.8986546976773959</c:v>
                </c:pt>
                <c:pt idx="84">
                  <c:v>2.905349515671988</c:v>
                </c:pt>
                <c:pt idx="85">
                  <c:v>2.911966029905904</c:v>
                </c:pt>
                <c:pt idx="86">
                  <c:v>2.9185060509319292</c:v>
                </c:pt>
                <c:pt idx="87">
                  <c:v>2.9249713272240014</c:v>
                </c:pt>
                <c:pt idx="88">
                  <c:v>2.931363547983191</c:v>
                </c:pt>
                <c:pt idx="89">
                  <c:v>2.9376843457869044</c:v>
                </c:pt>
                <c:pt idx="90">
                  <c:v>2.9439352990917205</c:v>
                </c:pt>
                <c:pt idx="91">
                  <c:v>2.9501179345994495</c:v>
                </c:pt>
                <c:pt idx="92">
                  <c:v>2.9562337294952852</c:v>
                </c:pt>
                <c:pt idx="93">
                  <c:v>2.9622841135662692</c:v>
                </c:pt>
                <c:pt idx="94">
                  <c:v>2.9682704712076573</c:v>
                </c:pt>
                <c:pt idx="95">
                  <c:v>2.9741941433242318</c:v>
                </c:pt>
                <c:pt idx="96">
                  <c:v>2.9800564291331022</c:v>
                </c:pt>
                <c:pt idx="97">
                  <c:v>2.9858585878740409</c:v>
                </c:pt>
                <c:pt idx="98">
                  <c:v>2.9916018404330043</c:v>
                </c:pt>
                <c:pt idx="99">
                  <c:v>2.9972873708840551</c:v>
                </c:pt>
              </c:numCache>
            </c:numRef>
          </c:yVal>
        </c:ser>
        <c:ser>
          <c:idx val="3"/>
          <c:order val="4"/>
          <c:tx>
            <c:v>ecc(diff)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5"/>
          <c:order val="5"/>
          <c:tx>
            <c:v>ecc(avg)</c:v>
          </c:tx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AdvetiseLimit!$AU$4:$AU$104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axId val="138204672"/>
        <c:axId val="138206208"/>
      </c:scatterChart>
      <c:valAx>
        <c:axId val="138204672"/>
        <c:scaling>
          <c:orientation val="minMax"/>
          <c:max val="100"/>
        </c:scaling>
        <c:axPos val="b"/>
        <c:numFmt formatCode="General" sourceLinked="1"/>
        <c:tickLblPos val="nextTo"/>
        <c:crossAx val="138206208"/>
        <c:crosses val="autoZero"/>
        <c:crossBetween val="midCat"/>
      </c:valAx>
      <c:valAx>
        <c:axId val="138206208"/>
        <c:scaling>
          <c:orientation val="minMax"/>
        </c:scaling>
        <c:axPos val="l"/>
        <c:majorGridlines/>
        <c:numFmt formatCode="General" sourceLinked="1"/>
        <c:tickLblPos val="nextTo"/>
        <c:crossAx val="1382046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con la correzione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2553984862493319E-2"/>
          <c:y val="0.11546708112676045"/>
          <c:w val="0.65859877379328835"/>
          <c:h val="0.81262239281560245"/>
        </c:manualLayout>
      </c:layout>
      <c:scatterChart>
        <c:scatterStyle val="smoothMarker"/>
        <c:ser>
          <c:idx val="0"/>
          <c:order val="0"/>
          <c:tx>
            <c:v>Fattore Batteria</c:v>
          </c:tx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copie'!$C$109:$C$209</c:f>
              <c:numCache>
                <c:formatCode>General</c:formatCode>
                <c:ptCount val="101"/>
                <c:pt idx="0">
                  <c:v>0</c:v>
                </c:pt>
                <c:pt idx="1">
                  <c:v>0.43</c:v>
                </c:pt>
                <c:pt idx="2">
                  <c:v>0.86</c:v>
                </c:pt>
                <c:pt idx="3">
                  <c:v>1.29</c:v>
                </c:pt>
                <c:pt idx="4">
                  <c:v>1.72</c:v>
                </c:pt>
                <c:pt idx="5">
                  <c:v>2.15</c:v>
                </c:pt>
                <c:pt idx="6">
                  <c:v>2.58</c:v>
                </c:pt>
                <c:pt idx="7">
                  <c:v>3.01</c:v>
                </c:pt>
                <c:pt idx="8">
                  <c:v>3.44</c:v>
                </c:pt>
                <c:pt idx="9">
                  <c:v>3.87</c:v>
                </c:pt>
                <c:pt idx="10">
                  <c:v>4.3</c:v>
                </c:pt>
                <c:pt idx="11">
                  <c:v>4.7299999999999995</c:v>
                </c:pt>
                <c:pt idx="12">
                  <c:v>5.16</c:v>
                </c:pt>
                <c:pt idx="13">
                  <c:v>5.59</c:v>
                </c:pt>
                <c:pt idx="14">
                  <c:v>6.02</c:v>
                </c:pt>
                <c:pt idx="15">
                  <c:v>6.45</c:v>
                </c:pt>
                <c:pt idx="16">
                  <c:v>6.88</c:v>
                </c:pt>
                <c:pt idx="17">
                  <c:v>7.31</c:v>
                </c:pt>
                <c:pt idx="18">
                  <c:v>7.74</c:v>
                </c:pt>
                <c:pt idx="19">
                  <c:v>8.17</c:v>
                </c:pt>
                <c:pt idx="20">
                  <c:v>8.6</c:v>
                </c:pt>
                <c:pt idx="21">
                  <c:v>9.0299999999999994</c:v>
                </c:pt>
                <c:pt idx="22">
                  <c:v>9.4599999999999991</c:v>
                </c:pt>
                <c:pt idx="23">
                  <c:v>9.89</c:v>
                </c:pt>
                <c:pt idx="24">
                  <c:v>10.32</c:v>
                </c:pt>
                <c:pt idx="25">
                  <c:v>10.75</c:v>
                </c:pt>
                <c:pt idx="26">
                  <c:v>11.18</c:v>
                </c:pt>
                <c:pt idx="27">
                  <c:v>11.61</c:v>
                </c:pt>
                <c:pt idx="28">
                  <c:v>12.04</c:v>
                </c:pt>
                <c:pt idx="29">
                  <c:v>12.47</c:v>
                </c:pt>
                <c:pt idx="30">
                  <c:v>12.9</c:v>
                </c:pt>
                <c:pt idx="31">
                  <c:v>13.33</c:v>
                </c:pt>
                <c:pt idx="32">
                  <c:v>13.76</c:v>
                </c:pt>
                <c:pt idx="33">
                  <c:v>14.19</c:v>
                </c:pt>
                <c:pt idx="34">
                  <c:v>14.62</c:v>
                </c:pt>
                <c:pt idx="35">
                  <c:v>15.049999999999999</c:v>
                </c:pt>
                <c:pt idx="36">
                  <c:v>15.48</c:v>
                </c:pt>
                <c:pt idx="37">
                  <c:v>15.91</c:v>
                </c:pt>
                <c:pt idx="38">
                  <c:v>16.34</c:v>
                </c:pt>
                <c:pt idx="39">
                  <c:v>16.77</c:v>
                </c:pt>
                <c:pt idx="40">
                  <c:v>17.2</c:v>
                </c:pt>
                <c:pt idx="41">
                  <c:v>17.63</c:v>
                </c:pt>
                <c:pt idx="42">
                  <c:v>18.059999999999999</c:v>
                </c:pt>
                <c:pt idx="43">
                  <c:v>18.489999999999998</c:v>
                </c:pt>
                <c:pt idx="44">
                  <c:v>18.919999999999998</c:v>
                </c:pt>
                <c:pt idx="45">
                  <c:v>19.350000000000001</c:v>
                </c:pt>
                <c:pt idx="46">
                  <c:v>19.78</c:v>
                </c:pt>
                <c:pt idx="47">
                  <c:v>20.21</c:v>
                </c:pt>
                <c:pt idx="48">
                  <c:v>20.64</c:v>
                </c:pt>
                <c:pt idx="49">
                  <c:v>21.07</c:v>
                </c:pt>
                <c:pt idx="50">
                  <c:v>21.5</c:v>
                </c:pt>
                <c:pt idx="51">
                  <c:v>21.93</c:v>
                </c:pt>
                <c:pt idx="52">
                  <c:v>22.36</c:v>
                </c:pt>
                <c:pt idx="53">
                  <c:v>22.79</c:v>
                </c:pt>
                <c:pt idx="54">
                  <c:v>23.22</c:v>
                </c:pt>
                <c:pt idx="55">
                  <c:v>23.65</c:v>
                </c:pt>
                <c:pt idx="56">
                  <c:v>24.08</c:v>
                </c:pt>
                <c:pt idx="57">
                  <c:v>24.509999999999998</c:v>
                </c:pt>
                <c:pt idx="58">
                  <c:v>24.94</c:v>
                </c:pt>
                <c:pt idx="59">
                  <c:v>25.37</c:v>
                </c:pt>
                <c:pt idx="60">
                  <c:v>25.8</c:v>
                </c:pt>
                <c:pt idx="61">
                  <c:v>26.23</c:v>
                </c:pt>
                <c:pt idx="62">
                  <c:v>26.66</c:v>
                </c:pt>
                <c:pt idx="63">
                  <c:v>27.09</c:v>
                </c:pt>
                <c:pt idx="64">
                  <c:v>27.52</c:v>
                </c:pt>
                <c:pt idx="65">
                  <c:v>27.95</c:v>
                </c:pt>
                <c:pt idx="66">
                  <c:v>28.38</c:v>
                </c:pt>
                <c:pt idx="67">
                  <c:v>28.81</c:v>
                </c:pt>
                <c:pt idx="68">
                  <c:v>29.24</c:v>
                </c:pt>
                <c:pt idx="69">
                  <c:v>29.669999999999998</c:v>
                </c:pt>
                <c:pt idx="70">
                  <c:v>30.099999999999998</c:v>
                </c:pt>
                <c:pt idx="71">
                  <c:v>30.53</c:v>
                </c:pt>
                <c:pt idx="72">
                  <c:v>30.96</c:v>
                </c:pt>
                <c:pt idx="73">
                  <c:v>31.39</c:v>
                </c:pt>
                <c:pt idx="74">
                  <c:v>31.82</c:v>
                </c:pt>
                <c:pt idx="75">
                  <c:v>32.25</c:v>
                </c:pt>
                <c:pt idx="76">
                  <c:v>32.68</c:v>
                </c:pt>
                <c:pt idx="77">
                  <c:v>33.11</c:v>
                </c:pt>
                <c:pt idx="78">
                  <c:v>33.54</c:v>
                </c:pt>
                <c:pt idx="79">
                  <c:v>33.97</c:v>
                </c:pt>
                <c:pt idx="80">
                  <c:v>34.4</c:v>
                </c:pt>
                <c:pt idx="81">
                  <c:v>34.83</c:v>
                </c:pt>
                <c:pt idx="82">
                  <c:v>35.26</c:v>
                </c:pt>
                <c:pt idx="83">
                  <c:v>35.69</c:v>
                </c:pt>
                <c:pt idx="84">
                  <c:v>36.119999999999997</c:v>
                </c:pt>
                <c:pt idx="85">
                  <c:v>36.549999999999997</c:v>
                </c:pt>
                <c:pt idx="86">
                  <c:v>36.979999999999997</c:v>
                </c:pt>
                <c:pt idx="87">
                  <c:v>37.409999999999997</c:v>
                </c:pt>
                <c:pt idx="88">
                  <c:v>37.839999999999996</c:v>
                </c:pt>
                <c:pt idx="89">
                  <c:v>38.269999999999996</c:v>
                </c:pt>
                <c:pt idx="90">
                  <c:v>38.700000000000003</c:v>
                </c:pt>
                <c:pt idx="91">
                  <c:v>39.130000000000003</c:v>
                </c:pt>
                <c:pt idx="92">
                  <c:v>39.56</c:v>
                </c:pt>
                <c:pt idx="93">
                  <c:v>39.99</c:v>
                </c:pt>
                <c:pt idx="94">
                  <c:v>40.42</c:v>
                </c:pt>
                <c:pt idx="95">
                  <c:v>40.85</c:v>
                </c:pt>
                <c:pt idx="96">
                  <c:v>41.28</c:v>
                </c:pt>
                <c:pt idx="97">
                  <c:v>41.71</c:v>
                </c:pt>
                <c:pt idx="98">
                  <c:v>42.14</c:v>
                </c:pt>
                <c:pt idx="99">
                  <c:v>42.57</c:v>
                </c:pt>
                <c:pt idx="100">
                  <c:v>43</c:v>
                </c:pt>
              </c:numCache>
            </c:numRef>
          </c:yVal>
          <c:smooth val="1"/>
        </c:ser>
        <c:ser>
          <c:idx val="1"/>
          <c:order val="1"/>
          <c:tx>
            <c:v>Fattore di correzione</c:v>
          </c:tx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copie'!$D$109:$D$209</c:f>
              <c:numCache>
                <c:formatCode>General</c:formatCode>
                <c:ptCount val="101"/>
                <c:pt idx="0">
                  <c:v>0</c:v>
                </c:pt>
                <c:pt idx="1">
                  <c:v>3.9999999999999998E-7</c:v>
                </c:pt>
                <c:pt idx="2">
                  <c:v>6.3999999999999997E-6</c:v>
                </c:pt>
                <c:pt idx="3">
                  <c:v>3.2400000000000001E-5</c:v>
                </c:pt>
                <c:pt idx="4">
                  <c:v>1.024E-4</c:v>
                </c:pt>
                <c:pt idx="5">
                  <c:v>2.5000000000000001E-4</c:v>
                </c:pt>
                <c:pt idx="6">
                  <c:v>5.1840000000000002E-4</c:v>
                </c:pt>
                <c:pt idx="7">
                  <c:v>9.6039999999999993E-4</c:v>
                </c:pt>
                <c:pt idx="8">
                  <c:v>1.6383999999999999E-3</c:v>
                </c:pt>
                <c:pt idx="9">
                  <c:v>2.6243999999999998E-3</c:v>
                </c:pt>
                <c:pt idx="10">
                  <c:v>4.0000000000000001E-3</c:v>
                </c:pt>
                <c:pt idx="11">
                  <c:v>5.8563999999999995E-3</c:v>
                </c:pt>
                <c:pt idx="12">
                  <c:v>8.2944000000000004E-3</c:v>
                </c:pt>
                <c:pt idx="13">
                  <c:v>1.1424399999999999E-2</c:v>
                </c:pt>
                <c:pt idx="14">
                  <c:v>1.5366399999999999E-2</c:v>
                </c:pt>
                <c:pt idx="15">
                  <c:v>2.0250000000000001E-2</c:v>
                </c:pt>
                <c:pt idx="16">
                  <c:v>2.6214399999999999E-2</c:v>
                </c:pt>
                <c:pt idx="17">
                  <c:v>3.3408399999999998E-2</c:v>
                </c:pt>
                <c:pt idx="18">
                  <c:v>4.1990399999999997E-2</c:v>
                </c:pt>
                <c:pt idx="19">
                  <c:v>5.2128399999999998E-2</c:v>
                </c:pt>
                <c:pt idx="20">
                  <c:v>6.4000000000000001E-2</c:v>
                </c:pt>
                <c:pt idx="21">
                  <c:v>7.7792399999999998E-2</c:v>
                </c:pt>
                <c:pt idx="22">
                  <c:v>9.3702399999999991E-2</c:v>
                </c:pt>
                <c:pt idx="23">
                  <c:v>0.11193639999999999</c:v>
                </c:pt>
                <c:pt idx="24">
                  <c:v>0.13271040000000001</c:v>
                </c:pt>
                <c:pt idx="25">
                  <c:v>0.15625</c:v>
                </c:pt>
                <c:pt idx="26">
                  <c:v>0.18279039999999999</c:v>
                </c:pt>
                <c:pt idx="27">
                  <c:v>0.2125764</c:v>
                </c:pt>
                <c:pt idx="28">
                  <c:v>0.24586239999999998</c:v>
                </c:pt>
                <c:pt idx="29">
                  <c:v>0.28291240000000001</c:v>
                </c:pt>
                <c:pt idx="30">
                  <c:v>0.32400000000000001</c:v>
                </c:pt>
                <c:pt idx="31">
                  <c:v>0.36940839999999997</c:v>
                </c:pt>
                <c:pt idx="32">
                  <c:v>0.41943039999999998</c:v>
                </c:pt>
                <c:pt idx="33">
                  <c:v>0.47436839999999997</c:v>
                </c:pt>
                <c:pt idx="34">
                  <c:v>0.53453439999999997</c:v>
                </c:pt>
                <c:pt idx="35">
                  <c:v>0.60024999999999995</c:v>
                </c:pt>
                <c:pt idx="36">
                  <c:v>0.67184639999999995</c:v>
                </c:pt>
                <c:pt idx="37">
                  <c:v>0.74966440000000001</c:v>
                </c:pt>
                <c:pt idx="38">
                  <c:v>0.83405439999999997</c:v>
                </c:pt>
                <c:pt idx="39">
                  <c:v>0.92537639999999999</c:v>
                </c:pt>
                <c:pt idx="40">
                  <c:v>1.024</c:v>
                </c:pt>
                <c:pt idx="41">
                  <c:v>1.1303044</c:v>
                </c:pt>
                <c:pt idx="42">
                  <c:v>1.2446784</c:v>
                </c:pt>
                <c:pt idx="43">
                  <c:v>1.3675203999999999</c:v>
                </c:pt>
                <c:pt idx="44">
                  <c:v>1.4992383999999999</c:v>
                </c:pt>
                <c:pt idx="45">
                  <c:v>1.64025</c:v>
                </c:pt>
                <c:pt idx="46">
                  <c:v>1.7909823999999999</c:v>
                </c:pt>
                <c:pt idx="47">
                  <c:v>1.9518723999999998</c:v>
                </c:pt>
                <c:pt idx="48">
                  <c:v>2.1233664000000001</c:v>
                </c:pt>
                <c:pt idx="49">
                  <c:v>2.3059203999999998</c:v>
                </c:pt>
                <c:pt idx="50">
                  <c:v>2.5</c:v>
                </c:pt>
                <c:pt idx="51">
                  <c:v>2.7060803999999998</c:v>
                </c:pt>
                <c:pt idx="52">
                  <c:v>2.9246463999999999</c:v>
                </c:pt>
                <c:pt idx="53">
                  <c:v>3.1561923999999997</c:v>
                </c:pt>
                <c:pt idx="54">
                  <c:v>3.4012224</c:v>
                </c:pt>
                <c:pt idx="55">
                  <c:v>3.66025</c:v>
                </c:pt>
                <c:pt idx="56">
                  <c:v>3.9337983999999997</c:v>
                </c:pt>
                <c:pt idx="57">
                  <c:v>4.2224003999999997</c:v>
                </c:pt>
                <c:pt idx="58">
                  <c:v>4.5265984000000001</c:v>
                </c:pt>
                <c:pt idx="59">
                  <c:v>4.8469443999999999</c:v>
                </c:pt>
                <c:pt idx="60">
                  <c:v>5.1840000000000002</c:v>
                </c:pt>
                <c:pt idx="61">
                  <c:v>5.5383363999999995</c:v>
                </c:pt>
                <c:pt idx="62">
                  <c:v>5.9105343999999995</c:v>
                </c:pt>
                <c:pt idx="63">
                  <c:v>6.3011843999999995</c:v>
                </c:pt>
                <c:pt idx="64">
                  <c:v>6.7108863999999997</c:v>
                </c:pt>
                <c:pt idx="65">
                  <c:v>7.14025</c:v>
                </c:pt>
                <c:pt idx="66">
                  <c:v>7.5898943999999995</c:v>
                </c:pt>
                <c:pt idx="67">
                  <c:v>8.0604484000000003</c:v>
                </c:pt>
                <c:pt idx="68">
                  <c:v>8.5525503999999994</c:v>
                </c:pt>
                <c:pt idx="69">
                  <c:v>9.0668483999999996</c:v>
                </c:pt>
                <c:pt idx="70">
                  <c:v>9.6039999999999992</c:v>
                </c:pt>
                <c:pt idx="71">
                  <c:v>10.164672399999999</c:v>
                </c:pt>
                <c:pt idx="72">
                  <c:v>10.749542399999999</c:v>
                </c:pt>
                <c:pt idx="73">
                  <c:v>11.3592964</c:v>
                </c:pt>
                <c:pt idx="74">
                  <c:v>11.9946304</c:v>
                </c:pt>
                <c:pt idx="75">
                  <c:v>12.65625</c:v>
                </c:pt>
                <c:pt idx="76">
                  <c:v>13.3448704</c:v>
                </c:pt>
                <c:pt idx="77">
                  <c:v>14.061216399999999</c:v>
                </c:pt>
                <c:pt idx="78">
                  <c:v>14.8060224</c:v>
                </c:pt>
                <c:pt idx="79">
                  <c:v>15.580032399999999</c:v>
                </c:pt>
                <c:pt idx="80">
                  <c:v>16.384</c:v>
                </c:pt>
                <c:pt idx="81">
                  <c:v>17.218688399999998</c:v>
                </c:pt>
                <c:pt idx="82">
                  <c:v>18.0848704</c:v>
                </c:pt>
                <c:pt idx="83">
                  <c:v>18.983328399999998</c:v>
                </c:pt>
                <c:pt idx="84">
                  <c:v>19.914854399999999</c:v>
                </c:pt>
                <c:pt idx="85">
                  <c:v>20.88025</c:v>
                </c:pt>
                <c:pt idx="86">
                  <c:v>21.880326399999998</c:v>
                </c:pt>
                <c:pt idx="87">
                  <c:v>22.915904399999999</c:v>
                </c:pt>
                <c:pt idx="88">
                  <c:v>23.987814399999998</c:v>
                </c:pt>
                <c:pt idx="89">
                  <c:v>25.096896399999999</c:v>
                </c:pt>
                <c:pt idx="90">
                  <c:v>26.244</c:v>
                </c:pt>
                <c:pt idx="91">
                  <c:v>27.429984399999999</c:v>
                </c:pt>
                <c:pt idx="92">
                  <c:v>28.655718399999998</c:v>
                </c:pt>
                <c:pt idx="93">
                  <c:v>29.922080399999999</c:v>
                </c:pt>
                <c:pt idx="94">
                  <c:v>31.229958399999997</c:v>
                </c:pt>
                <c:pt idx="95">
                  <c:v>32.580249999999999</c:v>
                </c:pt>
                <c:pt idx="96">
                  <c:v>33.973862400000002</c:v>
                </c:pt>
                <c:pt idx="97">
                  <c:v>35.411712399999999</c:v>
                </c:pt>
                <c:pt idx="98">
                  <c:v>36.894726399999996</c:v>
                </c:pt>
                <c:pt idx="99">
                  <c:v>38.423840399999996</c:v>
                </c:pt>
                <c:pt idx="100">
                  <c:v>40</c:v>
                </c:pt>
              </c:numCache>
            </c:numRef>
          </c:yVal>
          <c:smooth val="1"/>
        </c:ser>
        <c:ser>
          <c:idx val="2"/>
          <c:order val="2"/>
          <c:tx>
            <c:v>Dynamic Fanout</c:v>
          </c:tx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copie'!$E$109:$E$209</c:f>
              <c:numCache>
                <c:formatCode>General</c:formatCode>
                <c:ptCount val="101"/>
                <c:pt idx="0">
                  <c:v>1</c:v>
                </c:pt>
                <c:pt idx="1">
                  <c:v>1.4299995999999999</c:v>
                </c:pt>
                <c:pt idx="2">
                  <c:v>1.8599935999999999</c:v>
                </c:pt>
                <c:pt idx="3">
                  <c:v>2.2899676000000002</c:v>
                </c:pt>
                <c:pt idx="4">
                  <c:v>2.7198975999999999</c:v>
                </c:pt>
                <c:pt idx="5">
                  <c:v>3.14975</c:v>
                </c:pt>
                <c:pt idx="6">
                  <c:v>3.5794816000000003</c:v>
                </c:pt>
                <c:pt idx="7">
                  <c:v>4.0090395999999995</c:v>
                </c:pt>
                <c:pt idx="8">
                  <c:v>4.4383615999999995</c:v>
                </c:pt>
                <c:pt idx="9">
                  <c:v>4.8673755999999999</c:v>
                </c:pt>
                <c:pt idx="10">
                  <c:v>5.2960000000000003</c:v>
                </c:pt>
                <c:pt idx="11">
                  <c:v>5.7241435999999997</c:v>
                </c:pt>
                <c:pt idx="12">
                  <c:v>6.1517056000000006</c:v>
                </c:pt>
                <c:pt idx="13">
                  <c:v>6.5785755999999997</c:v>
                </c:pt>
                <c:pt idx="14">
                  <c:v>7.0046336</c:v>
                </c:pt>
                <c:pt idx="15">
                  <c:v>7.4297500000000003</c:v>
                </c:pt>
                <c:pt idx="16">
                  <c:v>7.8537856000000001</c:v>
                </c:pt>
                <c:pt idx="17">
                  <c:v>8.2765915999999979</c:v>
                </c:pt>
                <c:pt idx="18">
                  <c:v>8.6980096000000007</c:v>
                </c:pt>
                <c:pt idx="19">
                  <c:v>9.1178715999999991</c:v>
                </c:pt>
                <c:pt idx="20">
                  <c:v>9.5359999999999996</c:v>
                </c:pt>
                <c:pt idx="21">
                  <c:v>9.9522075999999995</c:v>
                </c:pt>
                <c:pt idx="22">
                  <c:v>10.366297599999999</c:v>
                </c:pt>
                <c:pt idx="23">
                  <c:v>10.778063600000001</c:v>
                </c:pt>
                <c:pt idx="24">
                  <c:v>11.1872896</c:v>
                </c:pt>
                <c:pt idx="25">
                  <c:v>11.59375</c:v>
                </c:pt>
                <c:pt idx="26">
                  <c:v>11.9972096</c:v>
                </c:pt>
                <c:pt idx="27">
                  <c:v>12.3974236</c:v>
                </c:pt>
                <c:pt idx="28">
                  <c:v>12.794137599999999</c:v>
                </c:pt>
                <c:pt idx="29">
                  <c:v>13.1870876</c:v>
                </c:pt>
                <c:pt idx="30">
                  <c:v>13.576000000000001</c:v>
                </c:pt>
                <c:pt idx="31">
                  <c:v>13.960591600000001</c:v>
                </c:pt>
                <c:pt idx="32">
                  <c:v>14.3405696</c:v>
                </c:pt>
                <c:pt idx="33">
                  <c:v>14.7156316</c:v>
                </c:pt>
                <c:pt idx="34">
                  <c:v>15.085465599999999</c:v>
                </c:pt>
                <c:pt idx="35">
                  <c:v>15.449749999999998</c:v>
                </c:pt>
                <c:pt idx="36">
                  <c:v>15.808153600000001</c:v>
                </c:pt>
                <c:pt idx="37">
                  <c:v>16.1603356</c:v>
                </c:pt>
                <c:pt idx="38">
                  <c:v>16.5059456</c:v>
                </c:pt>
                <c:pt idx="39">
                  <c:v>16.844623599999998</c:v>
                </c:pt>
                <c:pt idx="40">
                  <c:v>17.175999999999998</c:v>
                </c:pt>
                <c:pt idx="41">
                  <c:v>17.499695599999999</c:v>
                </c:pt>
                <c:pt idx="42">
                  <c:v>17.815321599999997</c:v>
                </c:pt>
                <c:pt idx="43">
                  <c:v>18.122479599999998</c:v>
                </c:pt>
                <c:pt idx="44">
                  <c:v>18.420761599999999</c:v>
                </c:pt>
                <c:pt idx="45">
                  <c:v>18.70975</c:v>
                </c:pt>
                <c:pt idx="46">
                  <c:v>18.9890176</c:v>
                </c:pt>
                <c:pt idx="47">
                  <c:v>19.258127600000002</c:v>
                </c:pt>
                <c:pt idx="48">
                  <c:v>19.516633599999999</c:v>
                </c:pt>
                <c:pt idx="49">
                  <c:v>19.764079600000002</c:v>
                </c:pt>
                <c:pt idx="50">
                  <c:v>20</c:v>
                </c:pt>
                <c:pt idx="51">
                  <c:v>20.223919599999999</c:v>
                </c:pt>
                <c:pt idx="52">
                  <c:v>20.435353599999999</c:v>
                </c:pt>
                <c:pt idx="53">
                  <c:v>20.633807600000001</c:v>
                </c:pt>
                <c:pt idx="54">
                  <c:v>20.818777599999997</c:v>
                </c:pt>
                <c:pt idx="55">
                  <c:v>20.989749999999997</c:v>
                </c:pt>
                <c:pt idx="56">
                  <c:v>21.146201599999998</c:v>
                </c:pt>
                <c:pt idx="57">
                  <c:v>21.2875996</c:v>
                </c:pt>
                <c:pt idx="58">
                  <c:v>21.4134016</c:v>
                </c:pt>
                <c:pt idx="59">
                  <c:v>21.523055599999999</c:v>
                </c:pt>
                <c:pt idx="60">
                  <c:v>21.616</c:v>
                </c:pt>
                <c:pt idx="61">
                  <c:v>21.691663600000002</c:v>
                </c:pt>
                <c:pt idx="62">
                  <c:v>21.749465600000001</c:v>
                </c:pt>
                <c:pt idx="63">
                  <c:v>21.7888156</c:v>
                </c:pt>
                <c:pt idx="64">
                  <c:v>21.8091136</c:v>
                </c:pt>
                <c:pt idx="65">
                  <c:v>21.809750000000001</c:v>
                </c:pt>
                <c:pt idx="66">
                  <c:v>21.7901056</c:v>
                </c:pt>
                <c:pt idx="67">
                  <c:v>21.749551599999997</c:v>
                </c:pt>
                <c:pt idx="68">
                  <c:v>21.687449600000001</c:v>
                </c:pt>
                <c:pt idx="69">
                  <c:v>21.603151599999997</c:v>
                </c:pt>
                <c:pt idx="70">
                  <c:v>21.495999999999999</c:v>
                </c:pt>
                <c:pt idx="71">
                  <c:v>21.365327600000001</c:v>
                </c:pt>
                <c:pt idx="72">
                  <c:v>21.210457600000002</c:v>
                </c:pt>
                <c:pt idx="73">
                  <c:v>21.030703600000002</c:v>
                </c:pt>
                <c:pt idx="74">
                  <c:v>20.825369600000002</c:v>
                </c:pt>
                <c:pt idx="75">
                  <c:v>20.59375</c:v>
                </c:pt>
                <c:pt idx="76">
                  <c:v>20.335129600000002</c:v>
                </c:pt>
                <c:pt idx="77">
                  <c:v>20.0487836</c:v>
                </c:pt>
                <c:pt idx="78">
                  <c:v>19.733977599999999</c:v>
                </c:pt>
                <c:pt idx="79">
                  <c:v>19.389967599999999</c:v>
                </c:pt>
                <c:pt idx="80">
                  <c:v>19.015999999999998</c:v>
                </c:pt>
                <c:pt idx="81">
                  <c:v>18.611311600000001</c:v>
                </c:pt>
                <c:pt idx="82">
                  <c:v>18.175129599999998</c:v>
                </c:pt>
                <c:pt idx="83">
                  <c:v>17.7066716</c:v>
                </c:pt>
                <c:pt idx="84">
                  <c:v>17.205145599999998</c:v>
                </c:pt>
                <c:pt idx="85">
                  <c:v>16.669749999999997</c:v>
                </c:pt>
                <c:pt idx="86">
                  <c:v>16.099673599999999</c:v>
                </c:pt>
                <c:pt idx="87">
                  <c:v>15.494095599999998</c:v>
                </c:pt>
                <c:pt idx="88">
                  <c:v>14.852185599999999</c:v>
                </c:pt>
                <c:pt idx="89">
                  <c:v>14.173103599999997</c:v>
                </c:pt>
                <c:pt idx="90">
                  <c:v>13.456000000000003</c:v>
                </c:pt>
                <c:pt idx="91">
                  <c:v>12.700015600000004</c:v>
                </c:pt>
                <c:pt idx="92">
                  <c:v>11.904281600000004</c:v>
                </c:pt>
                <c:pt idx="93">
                  <c:v>11.067919600000003</c:v>
                </c:pt>
                <c:pt idx="94">
                  <c:v>10.190041600000004</c:v>
                </c:pt>
                <c:pt idx="95">
                  <c:v>9.2697500000000019</c:v>
                </c:pt>
                <c:pt idx="96">
                  <c:v>8.3061375999999996</c:v>
                </c:pt>
                <c:pt idx="97">
                  <c:v>7.2982876000000019</c:v>
                </c:pt>
                <c:pt idx="98">
                  <c:v>6.2452736000000044</c:v>
                </c:pt>
                <c:pt idx="99">
                  <c:v>5.1461596000000043</c:v>
                </c:pt>
                <c:pt idx="100">
                  <c:v>4</c:v>
                </c:pt>
              </c:numCache>
            </c:numRef>
          </c:yVal>
          <c:smooth val="1"/>
        </c:ser>
        <c:axId val="138814208"/>
        <c:axId val="138816128"/>
      </c:scatterChart>
      <c:valAx>
        <c:axId val="13881420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38816128"/>
        <c:crosses val="autoZero"/>
        <c:crossBetween val="midCat"/>
        <c:majorUnit val="10"/>
      </c:valAx>
      <c:valAx>
        <c:axId val="1388161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88142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ln(x-8)/10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copie'!$D$4:$D$104</c:f>
              <c:numCache>
                <c:formatCode>0.00%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log(x-8)/10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copie'!$E$4:$E$104</c:f>
              <c:numCache>
                <c:formatCode>0.00%</c:formatCode>
                <c:ptCount val="101"/>
                <c:pt idx="0">
                  <c:v>0.19637878273455553</c:v>
                </c:pt>
                <c:pt idx="1">
                  <c:v>0.19590413923210936</c:v>
                </c:pt>
                <c:pt idx="2">
                  <c:v>0.19542425094393251</c:v>
                </c:pt>
                <c:pt idx="3">
                  <c:v>0.19493900066449127</c:v>
                </c:pt>
                <c:pt idx="4">
                  <c:v>0.19444826721501687</c:v>
                </c:pt>
                <c:pt idx="5">
                  <c:v>0.19395192526186184</c:v>
                </c:pt>
                <c:pt idx="6">
                  <c:v>0.19344984512435676</c:v>
                </c:pt>
                <c:pt idx="7">
                  <c:v>0.19294189257142927</c:v>
                </c:pt>
                <c:pt idx="8">
                  <c:v>0.19242792860618815</c:v>
                </c:pt>
                <c:pt idx="9">
                  <c:v>0.19190780923760739</c:v>
                </c:pt>
                <c:pt idx="10">
                  <c:v>0.19138138523837167</c:v>
                </c:pt>
                <c:pt idx="11">
                  <c:v>0.19084850188786498</c:v>
                </c:pt>
                <c:pt idx="12">
                  <c:v>0.19030899869919435</c:v>
                </c:pt>
                <c:pt idx="13">
                  <c:v>0.18976270912904414</c:v>
                </c:pt>
                <c:pt idx="14">
                  <c:v>0.18920946026904803</c:v>
                </c:pt>
                <c:pt idx="15">
                  <c:v>0.18864907251724819</c:v>
                </c:pt>
                <c:pt idx="16">
                  <c:v>0.18808135922807914</c:v>
                </c:pt>
                <c:pt idx="17">
                  <c:v>0.18750612633917002</c:v>
                </c:pt>
                <c:pt idx="18">
                  <c:v>0.18692317197309763</c:v>
                </c:pt>
                <c:pt idx="19">
                  <c:v>0.1863322860120456</c:v>
                </c:pt>
                <c:pt idx="20">
                  <c:v>0.18573324964312685</c:v>
                </c:pt>
                <c:pt idx="21">
                  <c:v>0.18512583487190754</c:v>
                </c:pt>
                <c:pt idx="22">
                  <c:v>0.18450980400142569</c:v>
                </c:pt>
                <c:pt idx="23">
                  <c:v>0.18388490907372551</c:v>
                </c:pt>
                <c:pt idx="24">
                  <c:v>0.18325089127062363</c:v>
                </c:pt>
                <c:pt idx="25">
                  <c:v>0.18260748027008264</c:v>
                </c:pt>
                <c:pt idx="26">
                  <c:v>0.18195439355418688</c:v>
                </c:pt>
                <c:pt idx="27">
                  <c:v>0.18129133566428554</c:v>
                </c:pt>
                <c:pt idx="28">
                  <c:v>0.18061799739838871</c:v>
                </c:pt>
                <c:pt idx="29">
                  <c:v>0.17993405494535816</c:v>
                </c:pt>
                <c:pt idx="30">
                  <c:v>0.17923916894982539</c:v>
                </c:pt>
                <c:pt idx="31">
                  <c:v>0.17853298350107671</c:v>
                </c:pt>
                <c:pt idx="32">
                  <c:v>0.17781512503836436</c:v>
                </c:pt>
                <c:pt idx="33">
                  <c:v>0.17708520116421442</c:v>
                </c:pt>
                <c:pt idx="34">
                  <c:v>0.17634279935629374</c:v>
                </c:pt>
                <c:pt idx="35">
                  <c:v>0.17558748556724915</c:v>
                </c:pt>
                <c:pt idx="36">
                  <c:v>0.17481880270062006</c:v>
                </c:pt>
                <c:pt idx="37">
                  <c:v>0.17403626894942439</c:v>
                </c:pt>
                <c:pt idx="38">
                  <c:v>0.17323937598229686</c:v>
                </c:pt>
                <c:pt idx="39">
                  <c:v>0.1724275869600789</c:v>
                </c:pt>
                <c:pt idx="40">
                  <c:v>0.17160033436347993</c:v>
                </c:pt>
                <c:pt idx="41">
                  <c:v>0.17075701760979362</c:v>
                </c:pt>
                <c:pt idx="42">
                  <c:v>0.16989700043360187</c:v>
                </c:pt>
                <c:pt idx="43">
                  <c:v>0.16901960800285137</c:v>
                </c:pt>
                <c:pt idx="44">
                  <c:v>0.16812412373755872</c:v>
                </c:pt>
                <c:pt idx="45">
                  <c:v>0.16720978579357176</c:v>
                </c:pt>
                <c:pt idx="46">
                  <c:v>0.16627578316815741</c:v>
                </c:pt>
                <c:pt idx="47">
                  <c:v>0.16532125137753437</c:v>
                </c:pt>
                <c:pt idx="48">
                  <c:v>0.16434526764861873</c:v>
                </c:pt>
                <c:pt idx="49">
                  <c:v>0.16334684555795864</c:v>
                </c:pt>
                <c:pt idx="50">
                  <c:v>0.16232492903979007</c:v>
                </c:pt>
                <c:pt idx="51">
                  <c:v>0.16127838567197356</c:v>
                </c:pt>
                <c:pt idx="52">
                  <c:v>0.16020599913279623</c:v>
                </c:pt>
                <c:pt idx="53">
                  <c:v>0.15910646070264992</c:v>
                </c:pt>
                <c:pt idx="54">
                  <c:v>0.157978359661681</c:v>
                </c:pt>
                <c:pt idx="55">
                  <c:v>0.15682017240669949</c:v>
                </c:pt>
                <c:pt idx="56">
                  <c:v>0.15563025007672873</c:v>
                </c:pt>
                <c:pt idx="57">
                  <c:v>0.15440680443502758</c:v>
                </c:pt>
                <c:pt idx="58">
                  <c:v>0.15314789170422552</c:v>
                </c:pt>
                <c:pt idx="59">
                  <c:v>0.15185139398778874</c:v>
                </c:pt>
                <c:pt idx="60">
                  <c:v>0.1505149978319906</c:v>
                </c:pt>
                <c:pt idx="61">
                  <c:v>0.14913616938342728</c:v>
                </c:pt>
                <c:pt idx="62">
                  <c:v>0.14771212547196624</c:v>
                </c:pt>
                <c:pt idx="63">
                  <c:v>0.1462397997898956</c:v>
                </c:pt>
                <c:pt idx="64">
                  <c:v>0.14471580313422192</c:v>
                </c:pt>
                <c:pt idx="65">
                  <c:v>0.14313637641589874</c:v>
                </c:pt>
                <c:pt idx="66">
                  <c:v>0.14149733479708179</c:v>
                </c:pt>
                <c:pt idx="67">
                  <c:v>0.13979400086720378</c:v>
                </c:pt>
                <c:pt idx="68">
                  <c:v>0.13802112417116058</c:v>
                </c:pt>
                <c:pt idx="69">
                  <c:v>0.13617278360175927</c:v>
                </c:pt>
                <c:pt idx="70">
                  <c:v>0.13424226808222062</c:v>
                </c:pt>
                <c:pt idx="71">
                  <c:v>0.13222192947339192</c:v>
                </c:pt>
                <c:pt idx="72">
                  <c:v>0.13010299956639812</c:v>
                </c:pt>
                <c:pt idx="73">
                  <c:v>0.12787536009528289</c:v>
                </c:pt>
                <c:pt idx="74">
                  <c:v>0.12552725051033059</c:v>
                </c:pt>
                <c:pt idx="75">
                  <c:v>0.12304489213782739</c:v>
                </c:pt>
                <c:pt idx="76">
                  <c:v>0.12041199826559248</c:v>
                </c:pt>
                <c:pt idx="77">
                  <c:v>0.11760912590556813</c:v>
                </c:pt>
                <c:pt idx="78">
                  <c:v>0.1146128035678238</c:v>
                </c:pt>
                <c:pt idx="79">
                  <c:v>0.11139433523068368</c:v>
                </c:pt>
                <c:pt idx="80">
                  <c:v>0.10791812460476249</c:v>
                </c:pt>
                <c:pt idx="81">
                  <c:v>0.10413926851582252</c:v>
                </c:pt>
                <c:pt idx="82">
                  <c:v>0.1</c:v>
                </c:pt>
                <c:pt idx="83">
                  <c:v>9.542425094393249E-2</c:v>
                </c:pt>
                <c:pt idx="84">
                  <c:v>9.0308998699194357E-2</c:v>
                </c:pt>
                <c:pt idx="85">
                  <c:v>8.4509804001425687E-2</c:v>
                </c:pt>
                <c:pt idx="86">
                  <c:v>7.7815125038364366E-2</c:v>
                </c:pt>
                <c:pt idx="87">
                  <c:v>6.9897000433601891E-2</c:v>
                </c:pt>
                <c:pt idx="88">
                  <c:v>6.0205999132796242E-2</c:v>
                </c:pt>
                <c:pt idx="89">
                  <c:v>4.7712125471966245E-2</c:v>
                </c:pt>
                <c:pt idx="90">
                  <c:v>3.0102999566398121E-2</c:v>
                </c:pt>
                <c:pt idx="91">
                  <c:v>0</c:v>
                </c:pt>
              </c:numCache>
            </c:numRef>
          </c:yVal>
          <c:smooth val="1"/>
        </c:ser>
        <c:axId val="138854784"/>
        <c:axId val="138856704"/>
      </c:scatterChart>
      <c:valAx>
        <c:axId val="13885478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8856704"/>
        <c:crosses val="autoZero"/>
        <c:crossBetween val="midCat"/>
        <c:majorUnit val="10"/>
      </c:valAx>
      <c:valAx>
        <c:axId val="1388567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  <c:layout/>
        </c:title>
        <c:numFmt formatCode="0%" sourceLinked="0"/>
        <c:tickLblPos val="nextTo"/>
        <c:crossAx val="138854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(0.0000004)*x^4</c:v>
          </c:tx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41113600"/>
        <c:axId val="141128064"/>
      </c:scatterChart>
      <c:valAx>
        <c:axId val="141113600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  <c:layout/>
        </c:title>
        <c:numFmt formatCode="General" sourceLinked="1"/>
        <c:tickLblPos val="nextTo"/>
        <c:crossAx val="141128064"/>
        <c:crosses val="autoZero"/>
        <c:crossBetween val="midCat"/>
        <c:majorUnit val="10"/>
      </c:valAx>
      <c:valAx>
        <c:axId val="14112806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  <c:layout/>
        </c:title>
        <c:numFmt formatCode="General" sourceLinked="1"/>
        <c:tickLblPos val="nextTo"/>
        <c:crossAx val="141113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axId val="141577600"/>
        <c:axId val="141600256"/>
      </c:scatterChart>
      <c:valAx>
        <c:axId val="141577600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  <c:layout/>
        </c:title>
        <c:numFmt formatCode="General" sourceLinked="1"/>
        <c:tickLblPos val="nextTo"/>
        <c:crossAx val="141600256"/>
        <c:crosses val="autoZero"/>
        <c:crossBetween val="midCat"/>
        <c:majorUnit val="10"/>
      </c:valAx>
      <c:valAx>
        <c:axId val="141600256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  <c:layout/>
        </c:title>
        <c:numFmt formatCode="General" sourceLinked="1"/>
        <c:tickLblPos val="nextTo"/>
        <c:crossAx val="141577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141676928"/>
        <c:axId val="141678848"/>
      </c:scatterChart>
      <c:valAx>
        <c:axId val="141676928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1678848"/>
        <c:crosses val="autoZero"/>
        <c:crossBetween val="midCat"/>
        <c:majorUnit val="10"/>
      </c:valAx>
      <c:valAx>
        <c:axId val="141678848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16769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 - permissivo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41547392"/>
        <c:axId val="143130624"/>
      </c:scatterChart>
      <c:valAx>
        <c:axId val="14154739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43130624"/>
        <c:crosses val="autoZero"/>
        <c:crossBetween val="midCat"/>
      </c:valAx>
      <c:valAx>
        <c:axId val="143130624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  <c:layout/>
        </c:title>
        <c:numFmt formatCode="General" sourceLinked="1"/>
        <c:tickLblPos val="nextTo"/>
        <c:crossAx val="1415473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- conservativo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43195520"/>
        <c:axId val="143214080"/>
      </c:scatterChart>
      <c:valAx>
        <c:axId val="14319552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3214080"/>
        <c:crosses val="autoZero"/>
        <c:crossBetween val="midCat"/>
      </c:valAx>
      <c:valAx>
        <c:axId val="143214080"/>
        <c:scaling>
          <c:orientation val="minMax"/>
          <c:max val="16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3195520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((0.4*(x-9.5))^0.5)/10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copie'!$F$4:$F$104</c:f>
              <c:numCache>
                <c:formatCode>0.00%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((0.2*x)^0.5)/10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copie'!$G$4:$G$104</c:f>
              <c:numCache>
                <c:formatCode>0.00%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43257600"/>
        <c:axId val="143259520"/>
      </c:scatterChart>
      <c:valAx>
        <c:axId val="14325760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3259520"/>
        <c:crosses val="autoZero"/>
        <c:crossBetween val="midCat"/>
        <c:majorUnit val="10"/>
      </c:valAx>
      <c:valAx>
        <c:axId val="143259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  <c:layout/>
        </c:title>
        <c:numFmt formatCode="0%" sourceLinked="0"/>
        <c:tickLblPos val="nextTo"/>
        <c:crossAx val="143257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(ln(2x) + log(2x) + 2)/2</c:v>
          </c:tx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2*ln(x)+1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copie'!$G$5:$G$104</c:f>
              <c:numCache>
                <c:formatCode>General</c:formatCode>
                <c:ptCount val="100"/>
                <c:pt idx="0">
                  <c:v>1</c:v>
                </c:pt>
                <c:pt idx="1">
                  <c:v>2.3862943611198908</c:v>
                </c:pt>
                <c:pt idx="2">
                  <c:v>3.1972245773362196</c:v>
                </c:pt>
                <c:pt idx="3">
                  <c:v>3.7725887222397811</c:v>
                </c:pt>
                <c:pt idx="4">
                  <c:v>4.218875824868201</c:v>
                </c:pt>
                <c:pt idx="5">
                  <c:v>4.5835189384561099</c:v>
                </c:pt>
                <c:pt idx="6">
                  <c:v>4.8918202981106269</c:v>
                </c:pt>
                <c:pt idx="7">
                  <c:v>5.1588830833596715</c:v>
                </c:pt>
                <c:pt idx="8">
                  <c:v>5.3944491546724391</c:v>
                </c:pt>
                <c:pt idx="9">
                  <c:v>5.6051701859880918</c:v>
                </c:pt>
                <c:pt idx="10">
                  <c:v>5.7957905455967413</c:v>
                </c:pt>
                <c:pt idx="11">
                  <c:v>5.9698132995760007</c:v>
                </c:pt>
                <c:pt idx="12">
                  <c:v>6.1298987149230735</c:v>
                </c:pt>
                <c:pt idx="13">
                  <c:v>6.2781146592305168</c:v>
                </c:pt>
                <c:pt idx="14">
                  <c:v>6.4161004022044201</c:v>
                </c:pt>
                <c:pt idx="15">
                  <c:v>6.5451774444795623</c:v>
                </c:pt>
                <c:pt idx="16">
                  <c:v>6.6664266881124323</c:v>
                </c:pt>
                <c:pt idx="17">
                  <c:v>6.780743515792329</c:v>
                </c:pt>
                <c:pt idx="18">
                  <c:v>6.8888779583328805</c:v>
                </c:pt>
                <c:pt idx="19">
                  <c:v>6.9914645471079817</c:v>
                </c:pt>
                <c:pt idx="20">
                  <c:v>7.089044875446846</c:v>
                </c:pt>
                <c:pt idx="21">
                  <c:v>7.1820849067166321</c:v>
                </c:pt>
                <c:pt idx="22">
                  <c:v>7.2709884318582994</c:v>
                </c:pt>
                <c:pt idx="23">
                  <c:v>7.3561076606958915</c:v>
                </c:pt>
                <c:pt idx="24">
                  <c:v>7.4377516497364011</c:v>
                </c:pt>
                <c:pt idx="25">
                  <c:v>7.5161930760429643</c:v>
                </c:pt>
                <c:pt idx="26">
                  <c:v>7.5916737320086582</c:v>
                </c:pt>
                <c:pt idx="27">
                  <c:v>7.6644090203504076</c:v>
                </c:pt>
                <c:pt idx="28">
                  <c:v>7.7345916599729483</c:v>
                </c:pt>
                <c:pt idx="29">
                  <c:v>7.8023947633243109</c:v>
                </c:pt>
                <c:pt idx="30">
                  <c:v>7.8679744089702925</c:v>
                </c:pt>
                <c:pt idx="31">
                  <c:v>7.9314718055994531</c:v>
                </c:pt>
                <c:pt idx="32">
                  <c:v>7.9930151229329605</c:v>
                </c:pt>
                <c:pt idx="33">
                  <c:v>8.0527210492323231</c:v>
                </c:pt>
                <c:pt idx="34">
                  <c:v>8.1106961229788261</c:v>
                </c:pt>
                <c:pt idx="35">
                  <c:v>8.1670378769122198</c:v>
                </c:pt>
                <c:pt idx="36">
                  <c:v>8.2218358252884478</c:v>
                </c:pt>
                <c:pt idx="37">
                  <c:v>8.2751723194527713</c:v>
                </c:pt>
                <c:pt idx="38">
                  <c:v>8.3271232922592926</c:v>
                </c:pt>
                <c:pt idx="39">
                  <c:v>8.3777589082278716</c:v>
                </c:pt>
                <c:pt idx="40">
                  <c:v>8.4271441334086159</c:v>
                </c:pt>
                <c:pt idx="41">
                  <c:v>8.4753392365667359</c:v>
                </c:pt>
                <c:pt idx="42">
                  <c:v>8.5224002313871239</c:v>
                </c:pt>
                <c:pt idx="43">
                  <c:v>8.5683792678365229</c:v>
                </c:pt>
                <c:pt idx="44">
                  <c:v>8.6133249795406392</c:v>
                </c:pt>
                <c:pt idx="45">
                  <c:v>8.6572827929781901</c:v>
                </c:pt>
                <c:pt idx="46">
                  <c:v>8.7002952034201169</c:v>
                </c:pt>
                <c:pt idx="47">
                  <c:v>8.7424020218157814</c:v>
                </c:pt>
                <c:pt idx="48">
                  <c:v>8.7836405962212538</c:v>
                </c:pt>
                <c:pt idx="49">
                  <c:v>8.8240460108562928</c:v>
                </c:pt>
                <c:pt idx="50">
                  <c:v>8.8636512654486523</c:v>
                </c:pt>
                <c:pt idx="51">
                  <c:v>8.9024874371628542</c:v>
                </c:pt>
                <c:pt idx="52">
                  <c:v>8.9405838271042448</c:v>
                </c:pt>
                <c:pt idx="53">
                  <c:v>8.977968093128549</c:v>
                </c:pt>
                <c:pt idx="54">
                  <c:v>9.0146663704649423</c:v>
                </c:pt>
                <c:pt idx="55">
                  <c:v>9.0507033814702993</c:v>
                </c:pt>
                <c:pt idx="56">
                  <c:v>9.0861025356691005</c:v>
                </c:pt>
                <c:pt idx="57">
                  <c:v>9.1208860210928382</c:v>
                </c:pt>
                <c:pt idx="58">
                  <c:v>9.1550748878114394</c:v>
                </c:pt>
                <c:pt idx="59">
                  <c:v>9.1886891244442008</c:v>
                </c:pt>
                <c:pt idx="60">
                  <c:v>9.2217477283466227</c:v>
                </c:pt>
                <c:pt idx="61">
                  <c:v>9.2542687700901833</c:v>
                </c:pt>
                <c:pt idx="62">
                  <c:v>9.2862694527830651</c:v>
                </c:pt>
                <c:pt idx="63">
                  <c:v>9.317766166719343</c:v>
                </c:pt>
                <c:pt idx="64">
                  <c:v>9.3487745397912736</c:v>
                </c:pt>
                <c:pt idx="65">
                  <c:v>9.3793094840528504</c:v>
                </c:pt>
                <c:pt idx="66">
                  <c:v>9.4093852387819314</c:v>
                </c:pt>
                <c:pt idx="67">
                  <c:v>9.4390154103522139</c:v>
                </c:pt>
                <c:pt idx="68">
                  <c:v>9.4682130091945194</c:v>
                </c:pt>
                <c:pt idx="69">
                  <c:v>9.4969904840987187</c:v>
                </c:pt>
                <c:pt idx="70">
                  <c:v>9.5253597540826309</c:v>
                </c:pt>
                <c:pt idx="71">
                  <c:v>9.5533322380321106</c:v>
                </c:pt>
                <c:pt idx="72">
                  <c:v>9.5809188822967819</c:v>
                </c:pt>
                <c:pt idx="73">
                  <c:v>9.6081301864083404</c:v>
                </c:pt>
                <c:pt idx="74">
                  <c:v>9.6349762270726202</c:v>
                </c:pt>
                <c:pt idx="75">
                  <c:v>9.6614666805726621</c:v>
                </c:pt>
                <c:pt idx="76">
                  <c:v>9.6876108437073682</c:v>
                </c:pt>
                <c:pt idx="77">
                  <c:v>9.7134176533791834</c:v>
                </c:pt>
                <c:pt idx="78">
                  <c:v>9.738895704934043</c:v>
                </c:pt>
                <c:pt idx="79">
                  <c:v>9.7640532693477624</c:v>
                </c:pt>
                <c:pt idx="80">
                  <c:v>9.7888983093448783</c:v>
                </c:pt>
                <c:pt idx="81">
                  <c:v>9.8134384945285067</c:v>
                </c:pt>
                <c:pt idx="82">
                  <c:v>9.8376812155931965</c:v>
                </c:pt>
                <c:pt idx="83">
                  <c:v>9.8616335976866267</c:v>
                </c:pt>
                <c:pt idx="84">
                  <c:v>9.8853025129806333</c:v>
                </c:pt>
                <c:pt idx="85">
                  <c:v>9.9086945925070147</c:v>
                </c:pt>
                <c:pt idx="86">
                  <c:v>9.9318162373091674</c:v>
                </c:pt>
                <c:pt idx="87">
                  <c:v>9.9546736289564137</c:v>
                </c:pt>
                <c:pt idx="88">
                  <c:v>9.9772727394642793</c:v>
                </c:pt>
                <c:pt idx="89">
                  <c:v>9.99961934066053</c:v>
                </c:pt>
                <c:pt idx="90">
                  <c:v>10.021719013033699</c:v>
                </c:pt>
                <c:pt idx="91">
                  <c:v>10.043577154098081</c:v>
                </c:pt>
                <c:pt idx="92">
                  <c:v>10.065198986306513</c:v>
                </c:pt>
                <c:pt idx="93">
                  <c:v>10.086589564540008</c:v>
                </c:pt>
                <c:pt idx="94">
                  <c:v>10.107753783201082</c:v>
                </c:pt>
                <c:pt idx="95">
                  <c:v>10.128696382935672</c:v>
                </c:pt>
                <c:pt idx="96">
                  <c:v>10.149421957006766</c:v>
                </c:pt>
                <c:pt idx="97">
                  <c:v>10.169934957341145</c:v>
                </c:pt>
                <c:pt idx="98">
                  <c:v>10.19023970026918</c:v>
                </c:pt>
                <c:pt idx="99">
                  <c:v>10.210340371976184</c:v>
                </c:pt>
              </c:numCache>
            </c:numRef>
          </c:yVal>
        </c:ser>
        <c:axId val="150227200"/>
        <c:axId val="154185728"/>
      </c:scatterChart>
      <c:valAx>
        <c:axId val="15022720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dipositivi percepiti</a:t>
                </a:r>
                <a:r>
                  <a:rPr lang="it-IT" baseline="0"/>
                  <a:t>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54185728"/>
        <c:crosses val="autoZero"/>
        <c:crossBetween val="midCat"/>
        <c:majorUnit val="10"/>
      </c:valAx>
      <c:valAx>
        <c:axId val="154185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 Limit [#]</a:t>
                </a:r>
              </a:p>
            </c:rich>
          </c:tx>
          <c:layout/>
        </c:title>
        <c:numFmt formatCode="General" sourceLinked="1"/>
        <c:tickLblPos val="nextTo"/>
        <c:crossAx val="150227200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</a:t>
            </a:r>
            <a:r>
              <a:rPr lang="it-IT" baseline="0"/>
              <a:t> Limit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copie'!$I$5:$I$104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1"/>
          <c:order val="1"/>
          <c:tx>
            <c:v>(ln(2x)+log(2x)+2)/2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copie'!$F$5:$F$104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2"/>
          <c:order val="2"/>
          <c:tx>
            <c:v>x^0.5 +1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copie'!$J$5:$J$104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 + 1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copie'!$K$5:$K$104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axId val="190259584"/>
        <c:axId val="189822848"/>
      </c:scatterChart>
      <c:valAx>
        <c:axId val="19025958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</a:t>
                </a:r>
                <a:r>
                  <a:rPr lang="it-IT" baseline="0"/>
                  <a:t>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89822848"/>
        <c:crosses val="autoZero"/>
        <c:crossBetween val="midCat"/>
        <c:majorUnit val="10"/>
      </c:valAx>
      <c:valAx>
        <c:axId val="189822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0259584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136075</xdr:colOff>
      <xdr:row>11</xdr:row>
      <xdr:rowOff>0</xdr:rowOff>
    </xdr:from>
    <xdr:to>
      <xdr:col>33</xdr:col>
      <xdr:colOff>40824</xdr:colOff>
      <xdr:row>40</xdr:row>
      <xdr:rowOff>136070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272143</xdr:colOff>
      <xdr:row>11</xdr:row>
      <xdr:rowOff>0</xdr:rowOff>
    </xdr:from>
    <xdr:to>
      <xdr:col>44</xdr:col>
      <xdr:colOff>489857</xdr:colOff>
      <xdr:row>40</xdr:row>
      <xdr:rowOff>136072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163284</xdr:colOff>
      <xdr:row>11</xdr:row>
      <xdr:rowOff>-1</xdr:rowOff>
    </xdr:from>
    <xdr:to>
      <xdr:col>56</xdr:col>
      <xdr:colOff>557892</xdr:colOff>
      <xdr:row>40</xdr:row>
      <xdr:rowOff>108857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13606</xdr:colOff>
      <xdr:row>6</xdr:row>
      <xdr:rowOff>13607</xdr:rowOff>
    </xdr:from>
    <xdr:to>
      <xdr:col>8</xdr:col>
      <xdr:colOff>394606</xdr:colOff>
      <xdr:row>38</xdr:row>
      <xdr:rowOff>81642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462648</xdr:colOff>
      <xdr:row>8</xdr:row>
      <xdr:rowOff>176892</xdr:rowOff>
    </xdr:from>
    <xdr:to>
      <xdr:col>32</xdr:col>
      <xdr:colOff>381000</xdr:colOff>
      <xdr:row>38</xdr:row>
      <xdr:rowOff>163287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217714</xdr:colOff>
      <xdr:row>8</xdr:row>
      <xdr:rowOff>163285</xdr:rowOff>
    </xdr:from>
    <xdr:to>
      <xdr:col>45</xdr:col>
      <xdr:colOff>0</xdr:colOff>
      <xdr:row>38</xdr:row>
      <xdr:rowOff>108855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843642</xdr:colOff>
      <xdr:row>6</xdr:row>
      <xdr:rowOff>122464</xdr:rowOff>
    </xdr:from>
    <xdr:to>
      <xdr:col>8</xdr:col>
      <xdr:colOff>40820</xdr:colOff>
      <xdr:row>33</xdr:row>
      <xdr:rowOff>13607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302561</xdr:colOff>
      <xdr:row>7</xdr:row>
      <xdr:rowOff>156882</xdr:rowOff>
    </xdr:from>
    <xdr:to>
      <xdr:col>31</xdr:col>
      <xdr:colOff>212912</xdr:colOff>
      <xdr:row>27</xdr:row>
      <xdr:rowOff>89648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381002</xdr:colOff>
      <xdr:row>8</xdr:row>
      <xdr:rowOff>78442</xdr:rowOff>
    </xdr:from>
    <xdr:to>
      <xdr:col>39</xdr:col>
      <xdr:colOff>268942</xdr:colOff>
      <xdr:row>26</xdr:row>
      <xdr:rowOff>33618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190500</xdr:colOff>
      <xdr:row>7</xdr:row>
      <xdr:rowOff>33618</xdr:rowOff>
    </xdr:from>
    <xdr:to>
      <xdr:col>46</xdr:col>
      <xdr:colOff>1053353</xdr:colOff>
      <xdr:row>25</xdr:row>
      <xdr:rowOff>56030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168089</xdr:colOff>
      <xdr:row>106</xdr:row>
      <xdr:rowOff>11206</xdr:rowOff>
    </xdr:from>
    <xdr:to>
      <xdr:col>15</xdr:col>
      <xdr:colOff>418268</xdr:colOff>
      <xdr:row>134</xdr:row>
      <xdr:rowOff>77206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537883</xdr:colOff>
      <xdr:row>1</xdr:row>
      <xdr:rowOff>106454</xdr:rowOff>
    </xdr:from>
    <xdr:to>
      <xdr:col>21</xdr:col>
      <xdr:colOff>100500</xdr:colOff>
      <xdr:row>29</xdr:row>
      <xdr:rowOff>172454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521073</xdr:colOff>
      <xdr:row>3</xdr:row>
      <xdr:rowOff>4003</xdr:rowOff>
    </xdr:from>
    <xdr:to>
      <xdr:col>38</xdr:col>
      <xdr:colOff>553537</xdr:colOff>
      <xdr:row>31</xdr:row>
      <xdr:rowOff>70003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525076</xdr:colOff>
      <xdr:row>31</xdr:row>
      <xdr:rowOff>153680</xdr:rowOff>
    </xdr:from>
    <xdr:to>
      <xdr:col>39</xdr:col>
      <xdr:colOff>24460</xdr:colOff>
      <xdr:row>60</xdr:row>
      <xdr:rowOff>29180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593912</xdr:colOff>
      <xdr:row>106</xdr:row>
      <xdr:rowOff>11206</xdr:rowOff>
    </xdr:from>
    <xdr:to>
      <xdr:col>28</xdr:col>
      <xdr:colOff>14055</xdr:colOff>
      <xdr:row>134</xdr:row>
      <xdr:rowOff>77206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326572</xdr:colOff>
      <xdr:row>135</xdr:row>
      <xdr:rowOff>54428</xdr:rowOff>
    </xdr:from>
    <xdr:to>
      <xdr:col>19</xdr:col>
      <xdr:colOff>427072</xdr:colOff>
      <xdr:row>163</xdr:row>
      <xdr:rowOff>120428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13607</xdr:colOff>
      <xdr:row>135</xdr:row>
      <xdr:rowOff>81643</xdr:rowOff>
    </xdr:from>
    <xdr:to>
      <xdr:col>31</xdr:col>
      <xdr:colOff>46072</xdr:colOff>
      <xdr:row>163</xdr:row>
      <xdr:rowOff>147643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489857</xdr:colOff>
      <xdr:row>30</xdr:row>
      <xdr:rowOff>149679</xdr:rowOff>
    </xdr:from>
    <xdr:to>
      <xdr:col>20</xdr:col>
      <xdr:colOff>590357</xdr:colOff>
      <xdr:row>59</xdr:row>
      <xdr:rowOff>25179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37538</xdr:colOff>
      <xdr:row>0</xdr:row>
      <xdr:rowOff>58831</xdr:rowOff>
    </xdr:from>
    <xdr:to>
      <xdr:col>23</xdr:col>
      <xdr:colOff>149244</xdr:colOff>
      <xdr:row>28</xdr:row>
      <xdr:rowOff>124831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11207</xdr:colOff>
      <xdr:row>29</xdr:row>
      <xdr:rowOff>179294</xdr:rowOff>
    </xdr:from>
    <xdr:to>
      <xdr:col>23</xdr:col>
      <xdr:colOff>122913</xdr:colOff>
      <xdr:row>58</xdr:row>
      <xdr:rowOff>54794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5"/>
  <sheetViews>
    <sheetView topLeftCell="W1" zoomScale="70" zoomScaleNormal="70" workbookViewId="0">
      <selection activeCell="AJ4" sqref="AJ4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7" width="22.42578125" bestFit="1" customWidth="1"/>
    <col min="8" max="8" width="27.42578125" bestFit="1" customWidth="1"/>
    <col min="9" max="9" width="11.5703125" bestFit="1" customWidth="1"/>
    <col min="10" max="10" width="9.140625" customWidth="1"/>
    <col min="11" max="11" width="17.28515625" bestFit="1" customWidth="1"/>
    <col min="12" max="12" width="9.140625" customWidth="1"/>
    <col min="22" max="22" width="9.140625" customWidth="1"/>
    <col min="23" max="23" width="14.5703125" bestFit="1" customWidth="1"/>
    <col min="24" max="24" width="9.140625" customWidth="1"/>
    <col min="34" max="34" width="9.140625" customWidth="1"/>
    <col min="35" max="35" width="14.5703125" bestFit="1" customWidth="1"/>
    <col min="36" max="36" width="9.140625" customWidth="1"/>
    <col min="46" max="46" width="9.140625" customWidth="1"/>
    <col min="47" max="47" width="14.5703125" bestFit="1" customWidth="1"/>
    <col min="48" max="57" width="9.140625" customWidth="1"/>
  </cols>
  <sheetData>
    <row r="1" spans="1:57" ht="27" thickBot="1">
      <c r="C1" s="47" t="s">
        <v>7</v>
      </c>
      <c r="D1" s="48"/>
      <c r="K1" s="16" t="s">
        <v>5</v>
      </c>
      <c r="L1" s="45" t="str">
        <f>F3</f>
        <v>y=radq(0,2x-1,9)/10</v>
      </c>
      <c r="M1" s="45"/>
      <c r="N1" s="45"/>
      <c r="O1" s="45"/>
      <c r="P1" s="45"/>
      <c r="Q1" s="45"/>
      <c r="R1" s="45"/>
      <c r="S1" s="45"/>
      <c r="T1" s="45"/>
      <c r="U1" s="45"/>
      <c r="X1" s="46" t="s">
        <v>21</v>
      </c>
      <c r="Y1" s="46"/>
      <c r="Z1" s="46"/>
      <c r="AA1" s="46"/>
      <c r="AB1" s="46"/>
      <c r="AC1" s="46"/>
      <c r="AD1" s="46"/>
      <c r="AE1" s="46"/>
      <c r="AF1" s="46"/>
      <c r="AG1" s="46"/>
      <c r="AJ1" s="45" t="s">
        <v>41</v>
      </c>
      <c r="AK1" s="45"/>
      <c r="AL1" s="45"/>
      <c r="AM1" s="45"/>
      <c r="AN1" s="45"/>
      <c r="AO1" s="45"/>
      <c r="AP1" s="45"/>
      <c r="AQ1" s="45"/>
      <c r="AR1" s="45"/>
      <c r="AS1" s="45"/>
      <c r="AV1" s="45" t="s">
        <v>22</v>
      </c>
      <c r="AW1" s="45"/>
      <c r="AX1" s="45"/>
      <c r="AY1" s="45"/>
      <c r="AZ1" s="45"/>
      <c r="BA1" s="45"/>
      <c r="BB1" s="45"/>
      <c r="BC1" s="45"/>
      <c r="BD1" s="45"/>
      <c r="BE1" s="45"/>
    </row>
    <row r="2" spans="1:57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20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t="s">
        <v>20</v>
      </c>
      <c r="AJ2" s="13">
        <v>100</v>
      </c>
      <c r="AK2" s="14">
        <v>90</v>
      </c>
      <c r="AL2" s="14">
        <v>80</v>
      </c>
      <c r="AM2" s="14">
        <v>70</v>
      </c>
      <c r="AN2" s="14">
        <v>60</v>
      </c>
      <c r="AO2" s="14">
        <v>50</v>
      </c>
      <c r="AP2" s="14">
        <v>40</v>
      </c>
      <c r="AQ2" s="14">
        <v>30</v>
      </c>
      <c r="AR2" s="14">
        <v>20</v>
      </c>
      <c r="AS2" s="15">
        <v>10</v>
      </c>
      <c r="AU2" t="s">
        <v>20</v>
      </c>
      <c r="AV2" s="13">
        <v>100</v>
      </c>
      <c r="AW2" s="14">
        <v>90</v>
      </c>
      <c r="AX2" s="14">
        <v>80</v>
      </c>
      <c r="AY2" s="14">
        <v>70</v>
      </c>
      <c r="AZ2" s="14">
        <v>60</v>
      </c>
      <c r="BA2" s="14">
        <v>50</v>
      </c>
      <c r="BB2" s="14">
        <v>40</v>
      </c>
      <c r="BC2" s="14">
        <v>30</v>
      </c>
      <c r="BD2" s="14">
        <v>20</v>
      </c>
      <c r="BE2" s="15">
        <v>10</v>
      </c>
    </row>
    <row r="3" spans="1:57">
      <c r="A3" t="s">
        <v>2</v>
      </c>
      <c r="B3">
        <v>50</v>
      </c>
      <c r="C3" s="9" t="s">
        <v>0</v>
      </c>
      <c r="D3" s="4" t="s">
        <v>31</v>
      </c>
      <c r="E3" s="5" t="s">
        <v>32</v>
      </c>
      <c r="F3" s="35" t="s">
        <v>29</v>
      </c>
      <c r="G3" s="5" t="s">
        <v>42</v>
      </c>
      <c r="H3" s="5" t="s">
        <v>43</v>
      </c>
      <c r="J3" s="12" t="s">
        <v>1</v>
      </c>
      <c r="K3" s="16"/>
      <c r="L3" s="11">
        <f t="array" ref="L3">INDEX($F$5:$F$95,MATCH(TRUE,EXACT(L2,$C$5:$C$95),0))</f>
        <v>0.42544094772365293</v>
      </c>
      <c r="M3" s="11">
        <f t="array" ref="M3">INDEX($F$5:$F$95,MATCH(TRUE,EXACT(M2,$C$5:$C$95),0))</f>
        <v>0.40124805295477761</v>
      </c>
      <c r="N3" s="11">
        <f t="array" ref="N3">INDEX($F$5:$F$95,MATCH(TRUE,EXACT(N2,$C$5:$C$95),0))</f>
        <v>0.37549966711037175</v>
      </c>
      <c r="O3" s="11">
        <f t="array" ref="O3">INDEX($F$5:$F$95,MATCH(TRUE,EXACT(O2,$C$5:$C$95),0))</f>
        <v>0.34785054261852172</v>
      </c>
      <c r="P3" s="11">
        <f t="array" ref="P3">INDEX($F$5:$F$95,MATCH(TRUE,EXACT(P2,$C$5:$C$95),0))</f>
        <v>0.31780497164141408</v>
      </c>
      <c r="Q3" s="11">
        <f t="array" ref="Q3">INDEX($F$5:$F$95,MATCH(TRUE,EXACT(Q2,$C$5:$C$95),0))</f>
        <v>0.28460498941515416</v>
      </c>
      <c r="R3" s="11">
        <f t="array" ref="R3">INDEX($F$5:$F$95,MATCH(TRUE,EXACT(R2,$C$5:$C$95),0))</f>
        <v>0.24698178070456939</v>
      </c>
      <c r="S3" s="11">
        <f t="array" ref="S3">INDEX($F$5:$F$95,MATCH(TRUE,EXACT(S2,$C$5:$C$95),0))</f>
        <v>0.20248456731316583</v>
      </c>
      <c r="T3" s="11">
        <f t="array" ref="T3">INDEX($F$5:$F$95,MATCH(TRUE,EXACT(T2,$C$5:$C$95),0))</f>
        <v>0.14491376746189438</v>
      </c>
      <c r="U3" s="11">
        <f t="array" ref="U3">INDEX($F$5:$F$95,MATCH(TRUE,EXACT(U2,$C$5:$C$95),0))</f>
        <v>3.1622776601683805E-2</v>
      </c>
      <c r="V3" s="12" t="s">
        <v>1</v>
      </c>
      <c r="W3" s="12" t="s">
        <v>19</v>
      </c>
      <c r="X3" s="21">
        <f t="array" ref="X3">INDEX($F$5:$F$95,MATCH(TRUE,EXACT(X2,$C$5:$C$95),0))</f>
        <v>0.42544094772365293</v>
      </c>
      <c r="Y3" s="21">
        <f t="array" ref="Y3">INDEX($F$5:$F$95,MATCH(TRUE,EXACT(Y2,$C$5:$C$95),0))</f>
        <v>0.40124805295477761</v>
      </c>
      <c r="Z3" s="21">
        <f t="array" ref="Z3">INDEX($F$5:$F$95,MATCH(TRUE,EXACT(Z2,$C$5:$C$95),0))</f>
        <v>0.37549966711037175</v>
      </c>
      <c r="AA3" s="21">
        <f t="array" ref="AA3">INDEX($F$5:$F$95,MATCH(TRUE,EXACT(AA2,$C$5:$C$95),0))</f>
        <v>0.34785054261852172</v>
      </c>
      <c r="AB3" s="21">
        <f t="array" ref="AB3">INDEX($F$5:$F$95,MATCH(TRUE,EXACT(AB2,$C$5:$C$95),0))</f>
        <v>0.31780497164141408</v>
      </c>
      <c r="AC3" s="21">
        <f t="array" ref="AC3">INDEX($F$5:$F$95,MATCH(TRUE,EXACT(AC2,$C$5:$C$95),0))</f>
        <v>0.28460498941515416</v>
      </c>
      <c r="AD3" s="21">
        <f t="array" ref="AD3">INDEX($F$5:$F$95,MATCH(TRUE,EXACT(AD2,$C$5:$C$95),0))</f>
        <v>0.24698178070456939</v>
      </c>
      <c r="AE3" s="21">
        <f t="array" ref="AE3">INDEX($F$5:$F$95,MATCH(TRUE,EXACT(AE2,$C$5:$C$95),0))</f>
        <v>0.20248456731316583</v>
      </c>
      <c r="AF3" s="21">
        <f t="array" ref="AF3">INDEX($F$5:$F$95,MATCH(TRUE,EXACT(AF2,$C$5:$C$95),0))</f>
        <v>0.14491376746189438</v>
      </c>
      <c r="AG3" s="21">
        <f t="array" ref="AG3">INDEX($F$5:$F$95,MATCH(TRUE,EXACT(AG2,$C$5:$C$95),0))</f>
        <v>3.1622776601683805E-2</v>
      </c>
      <c r="AH3" s="12" t="s">
        <v>1</v>
      </c>
      <c r="AI3" s="12" t="s">
        <v>19</v>
      </c>
      <c r="AJ3" s="11">
        <f t="array" ref="AJ3">INDEX($G$5:$G$95,MATCH(TRUE,EXACT(AJ2,$C$5:$C$95),0))</f>
        <v>0.63245553203367588</v>
      </c>
      <c r="AK3" s="11">
        <f t="array" ref="AK3">INDEX($G$5:$G$95,MATCH(TRUE,EXACT(AK2,$C$5:$C$95),0))</f>
        <v>0.6</v>
      </c>
      <c r="AL3" s="11">
        <f t="array" ref="AL3">INDEX($G$5:$G$95,MATCH(TRUE,EXACT(AL2,$C$5:$C$95),0))</f>
        <v>0.56568542494923801</v>
      </c>
      <c r="AM3" s="11">
        <f t="array" ref="AM3">INDEX($G$5:$G$95,MATCH(TRUE,EXACT(AM2,$C$5:$C$95),0))</f>
        <v>0.52915026221291817</v>
      </c>
      <c r="AN3" s="11">
        <f t="array" ref="AN3">INDEX($G$5:$G$95,MATCH(TRUE,EXACT(AN2,$C$5:$C$95),0))</f>
        <v>0.4898979485566356</v>
      </c>
      <c r="AO3" s="11">
        <f t="array" ref="AO3">INDEX($G$5:$G$95,MATCH(TRUE,EXACT(AO2,$C$5:$C$95),0))</f>
        <v>0.44721359549995798</v>
      </c>
      <c r="AP3" s="11">
        <f t="array" ref="AP3">INDEX($G$5:$G$95,MATCH(TRUE,EXACT(AP2,$C$5:$C$95),0))</f>
        <v>0.4</v>
      </c>
      <c r="AQ3" s="11">
        <f t="array" ref="AQ3">INDEX($G$5:$G$95,MATCH(TRUE,EXACT(AQ2,$C$5:$C$95),0))</f>
        <v>0.34641016151377546</v>
      </c>
      <c r="AR3" s="11">
        <f t="array" ref="AR3">INDEX($G$5:$G$95,MATCH(TRUE,EXACT(AR2,$C$5:$C$95),0))</f>
        <v>0.28284271247461901</v>
      </c>
      <c r="AS3" s="11">
        <f t="array" ref="AS3">INDEX($G$5:$G$95,MATCH(TRUE,EXACT(AS2,$C$5:$C$95),0))</f>
        <v>0.2</v>
      </c>
      <c r="AT3" s="12" t="s">
        <v>1</v>
      </c>
      <c r="AU3" s="12" t="s">
        <v>19</v>
      </c>
      <c r="AV3" s="11">
        <f t="array" ref="AV3">INDEX($H$5:$H$95,MATCH(TRUE,EXACT(AV2,$C$5:$C$95),0))</f>
        <v>0.44721359549995798</v>
      </c>
      <c r="AW3" s="11">
        <f t="array" ref="AW3">INDEX($H$5:$H$95,MATCH(TRUE,EXACT(AW2,$C$5:$C$95),0))</f>
        <v>0.42426406871192845</v>
      </c>
      <c r="AX3" s="11">
        <f t="array" ref="AX3">INDEX($H$5:$H$95,MATCH(TRUE,EXACT(AX2,$C$5:$C$95),0))</f>
        <v>0.4</v>
      </c>
      <c r="AY3" s="11">
        <f t="array" ref="AY3">INDEX($H$5:$H$95,MATCH(TRUE,EXACT(AY2,$C$5:$C$95),0))</f>
        <v>0.37416573867739411</v>
      </c>
      <c r="AZ3" s="11">
        <f t="array" ref="AZ3">INDEX($H$5:$H$95,MATCH(TRUE,EXACT(AZ2,$C$5:$C$95),0))</f>
        <v>0.34641016151377546</v>
      </c>
      <c r="BA3" s="11">
        <f t="array" ref="BA3">INDEX($H$5:$H$95,MATCH(TRUE,EXACT(BA2,$C$5:$C$95),0))</f>
        <v>0.31622776601683794</v>
      </c>
      <c r="BB3" s="11">
        <f t="array" ref="BB3">INDEX($H$5:$H$95,MATCH(TRUE,EXACT(BB2,$C$5:$C$95),0))</f>
        <v>0.28284271247461901</v>
      </c>
      <c r="BC3" s="11">
        <f t="array" ref="BC3">INDEX($H$5:$H$95,MATCH(TRUE,EXACT(BC2,$C$5:$C$95),0))</f>
        <v>0.2449489742783178</v>
      </c>
      <c r="BD3" s="11">
        <f t="array" ref="BD3">INDEX($H$5:$H$95,MATCH(TRUE,EXACT(BD2,$C$5:$C$95),0))</f>
        <v>0.2</v>
      </c>
      <c r="BE3" s="11">
        <f t="array" ref="BE3">INDEX($H$5:$H$95,MATCH(TRUE,EXACT(BE2,$C$5:$C$95),0))</f>
        <v>0.1414213562373095</v>
      </c>
    </row>
    <row r="4" spans="1:57">
      <c r="C4" s="1"/>
      <c r="D4" s="3"/>
      <c r="E4" s="2"/>
      <c r="F4" s="2"/>
      <c r="G4" s="2"/>
      <c r="H4" s="2"/>
      <c r="J4" s="43"/>
      <c r="K4" s="44"/>
      <c r="L4" s="10"/>
      <c r="M4" s="10"/>
      <c r="N4" s="10"/>
      <c r="O4" s="10"/>
      <c r="P4" s="10"/>
      <c r="Q4" s="10"/>
      <c r="R4" s="10"/>
      <c r="S4" s="10"/>
      <c r="T4" s="10"/>
      <c r="U4" s="10"/>
      <c r="V4" s="43">
        <v>0</v>
      </c>
      <c r="W4" s="6">
        <f>0.0000004*V4^4</f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43">
        <v>0</v>
      </c>
      <c r="AI4" s="6">
        <f>0.0000004*AH4^4</f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43">
        <v>0</v>
      </c>
      <c r="AU4" s="6">
        <f>0.0000004*AT4^4</f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</row>
    <row r="5" spans="1:57">
      <c r="C5" s="1">
        <v>100</v>
      </c>
      <c r="D5" s="3">
        <f>LN($C5-8)/10</f>
        <v>0.45217885770490407</v>
      </c>
      <c r="E5" s="2">
        <f>SQRT($C5-9)*5/100</f>
        <v>0.47696960070847283</v>
      </c>
      <c r="F5" s="2">
        <f>SQRT(0.2*$C5-1.9)/10</f>
        <v>0.42544094772365293</v>
      </c>
      <c r="G5" s="2">
        <f>SQRT(0.4*($C5))/10</f>
        <v>0.63245553203367588</v>
      </c>
      <c r="H5" s="2">
        <f>SQRT(0.2*($C5))/10</f>
        <v>0.44721359549995798</v>
      </c>
      <c r="J5" s="6">
        <v>1</v>
      </c>
      <c r="K5" s="17">
        <f>0.0000004*$J5^4</f>
        <v>3.9999999999999998E-7</v>
      </c>
      <c r="L5" s="10">
        <f>$J5*L$3</f>
        <v>0.42544094772365293</v>
      </c>
      <c r="M5" s="10">
        <f t="shared" ref="M5:U20" si="0">$J5*M$3</f>
        <v>0.40124805295477761</v>
      </c>
      <c r="N5" s="10">
        <f t="shared" si="0"/>
        <v>0.37549966711037175</v>
      </c>
      <c r="O5" s="10">
        <f t="shared" si="0"/>
        <v>0.34785054261852172</v>
      </c>
      <c r="P5" s="10">
        <f t="shared" si="0"/>
        <v>0.31780497164141408</v>
      </c>
      <c r="Q5" s="10">
        <f t="shared" si="0"/>
        <v>0.28460498941515416</v>
      </c>
      <c r="R5" s="10">
        <f t="shared" si="0"/>
        <v>0.24698178070456939</v>
      </c>
      <c r="S5" s="10">
        <f t="shared" si="0"/>
        <v>0.20248456731316583</v>
      </c>
      <c r="T5" s="10">
        <f t="shared" si="0"/>
        <v>0.14491376746189438</v>
      </c>
      <c r="U5" s="10">
        <f t="shared" si="0"/>
        <v>3.1622776601683805E-2</v>
      </c>
      <c r="V5" s="6">
        <v>1</v>
      </c>
      <c r="W5" s="6">
        <f>0.0000004*V5^4</f>
        <v>3.9999999999999998E-7</v>
      </c>
      <c r="X5" s="10">
        <f>CEILING(IF((1-$W5+$V5*X$3)&gt;X4,1-$W5+$V5*X$3,MAX(1-$W5+$V5*X$3,0.5*(MAX(X$4:X4)+1))),1)</f>
        <v>2</v>
      </c>
      <c r="Y5" s="10">
        <f>CEILING(IF((1-$W5+$V5*Y$3)&gt;Y4,1-$W5+$V5*Y$3,MAX(1-$W5+$V5*Y$3,0.5*(MAX(Y$4:Y4)+1))),1)</f>
        <v>2</v>
      </c>
      <c r="Z5" s="10">
        <f>CEILING(IF((1-$W5+$V5*Z$3)&gt;Z4,1-$W5+$V5*Z$3,MAX(1-$W5+$V5*Z$3,0.5*(MAX(Z$4:Z4)+1))),1)</f>
        <v>2</v>
      </c>
      <c r="AA5" s="10">
        <f>CEILING(IF((1-$W5+$V5*AA$3)&gt;AA4,1-$W5+$V5*AA$3,MAX(1-$W5+$V5*AA$3,0.5*(MAX(AA$4:AA4)+1))),1)</f>
        <v>2</v>
      </c>
      <c r="AB5" s="10">
        <f>CEILING(IF((1-$W5+$V5*AB$3)&gt;AB4,1-$W5+$V5*AB$3,MAX(1-$W5+$V5*AB$3,0.5*(MAX(AB$4:AB4)+1))),1)</f>
        <v>2</v>
      </c>
      <c r="AC5" s="10">
        <f>CEILING(IF((1-$W5+$V5*AC$3)&gt;AC4,1-$W5+$V5*AC$3,MAX(1-$W5+$V5*AC$3,0.5*(MAX(AC$4:AC4)+1))),1)</f>
        <v>2</v>
      </c>
      <c r="AD5" s="10">
        <f>CEILING(IF((1-$W5+$V5*AD$3)&gt;AD4,1-$W5+$V5*AD$3,MAX(1-$W5+$V5*AD$3,0.5*(MAX(AD$4:AD4)+1))),1)</f>
        <v>2</v>
      </c>
      <c r="AE5" s="10">
        <f>CEILING(IF((1-$W5+$V5*AE$3)&gt;AE4,1-$W5+$V5*AE$3,MAX(1-$W5+$V5*AE$3,0.5*(MAX(AE$4:AE4)+1))),1)</f>
        <v>2</v>
      </c>
      <c r="AF5" s="10">
        <f>CEILING(IF((1-$W5+$V5*AF$3)&gt;AF4,1-$W5+$V5*AF$3,MAX(1-$W5+$V5*AF$3,0.5*(MAX(AF$4:AF4)+1))),1)</f>
        <v>2</v>
      </c>
      <c r="AG5" s="10">
        <f>CEILING(IF((1-$W5+$V5*AG$3)&gt;AG4,1-$W5+$V5*AG$3,MAX(1-$W5+$V5*AG$3,0.5*(MAX(AG$4:AG4)+1))),1)</f>
        <v>2</v>
      </c>
      <c r="AH5" s="6">
        <v>1</v>
      </c>
      <c r="AI5" s="6">
        <f>0.0000004*AH5^4</f>
        <v>3.9999999999999998E-7</v>
      </c>
      <c r="AJ5" s="10">
        <f>IF((-$AI5+$AH5*AJ$3)&gt;AJ4,-$AI5+$AH5*AJ$3,MAX(-$AI5+$AH5*AJ$3,0.7*MAX(AJ$4:AJ4)))</f>
        <v>0.63245513203367587</v>
      </c>
      <c r="AK5" s="10">
        <f>IF((-$AI5+$AH5*AK$3)&gt;AK4,-$AI5+$AH5*AK$3,MAX(-$AI5+$AH5*AK$3,0.7*MAX(AK$4:AK4)))</f>
        <v>0.59999959999999997</v>
      </c>
      <c r="AL5" s="10">
        <f>IF((-$AI5+$AH5*AL$3)&gt;AL4,-$AI5+$AH5*AL$3,MAX(-$AI5+$AH5*AL$3,0.7*MAX(AL$4:AL4)))</f>
        <v>0.565685024949238</v>
      </c>
      <c r="AM5" s="10">
        <f>IF((-$AI5+$AH5*AM$3)&gt;AM4,-$AI5+$AH5*AM$3,MAX(-$AI5+$AH5*AM$3,0.7*MAX(AM$4:AM4)))</f>
        <v>0.52914986221291815</v>
      </c>
      <c r="AN5" s="10">
        <f>IF((-$AI5+$AH5*AN$3)&gt;AN4,-$AI5+$AH5*AN$3,MAX(-$AI5+$AH5*AN$3,0.7*MAX(AN$4:AN4)))</f>
        <v>0.48989754855663559</v>
      </c>
      <c r="AO5" s="10">
        <f>IF((-$AI5+$AH5*AO$3)&gt;AO4,-$AI5+$AH5*AO$3,MAX(-$AI5+$AH5*AO$3,0.7*MAX(AO$4:AO4)))</f>
        <v>0.44721319549995797</v>
      </c>
      <c r="AP5" s="10">
        <f>IF((-$AI5+$AH5*AP$3)&gt;AP4,-$AI5+$AH5*AP$3,MAX(-$AI5+$AH5*AP$3,0.7*MAX(AP$4:AP4)))</f>
        <v>0.39999960000000001</v>
      </c>
      <c r="AQ5" s="10">
        <f>IF((-$AI5+$AH5*AQ$3)&gt;AQ4,-$AI5+$AH5*AQ$3,MAX(-$AI5+$AH5*AQ$3,0.7*MAX(AQ$4:AQ4)))</f>
        <v>0.34640976151377545</v>
      </c>
      <c r="AR5" s="10">
        <f>IF((-$AI5+$AH5*AR$3)&gt;AR4,-$AI5+$AH5*AR$3,MAX(-$AI5+$AH5*AR$3,0.7*MAX(AR$4:AR4)))</f>
        <v>0.282842312474619</v>
      </c>
      <c r="AS5" s="10">
        <f>IF((-$AI5+$AH5*AS$3)&gt;AS4,-$AI5+$AH5*AS$3,MAX(-$AI5+$AH5*AS$3,0.7*MAX(AS$4:AS4)))</f>
        <v>0.1999996</v>
      </c>
      <c r="AT5" s="6">
        <v>1</v>
      </c>
      <c r="AU5" s="6">
        <f>0.0000004*AT5^4</f>
        <v>3.9999999999999998E-7</v>
      </c>
      <c r="AV5" s="10">
        <f>CEILING(IF($AT5&lt;30,-$AU5+$AH5*AV$3,MAX(-$AI5+$AH5*AV$3,AV$3*20)),1)</f>
        <v>1</v>
      </c>
      <c r="AW5" s="10">
        <f t="shared" ref="AW5:BE20" si="1">CEILING(IF($AT5&lt;30,-$AU5+$AH5*AW$3,MAX(-$AI5+$AH5*AW$3,AW$3*20)),1)</f>
        <v>1</v>
      </c>
      <c r="AX5" s="10">
        <f t="shared" si="1"/>
        <v>1</v>
      </c>
      <c r="AY5" s="10">
        <f t="shared" si="1"/>
        <v>1</v>
      </c>
      <c r="AZ5" s="10">
        <f t="shared" si="1"/>
        <v>1</v>
      </c>
      <c r="BA5" s="10">
        <f t="shared" si="1"/>
        <v>1</v>
      </c>
      <c r="BB5" s="10">
        <f t="shared" si="1"/>
        <v>1</v>
      </c>
      <c r="BC5" s="10">
        <f t="shared" si="1"/>
        <v>1</v>
      </c>
      <c r="BD5" s="10">
        <f t="shared" si="1"/>
        <v>1</v>
      </c>
      <c r="BE5" s="10">
        <f t="shared" si="1"/>
        <v>1</v>
      </c>
    </row>
    <row r="6" spans="1:57">
      <c r="C6" s="1">
        <f>C5-1</f>
        <v>99</v>
      </c>
      <c r="D6" s="3">
        <f t="shared" ref="D6:D69" si="2">LN($C6-8)/10</f>
        <v>0.451085950651685</v>
      </c>
      <c r="E6" s="2">
        <f t="shared" ref="E6:E69" si="3">SQRT($C6-9)*5/100</f>
        <v>0.47434164902525694</v>
      </c>
      <c r="F6" s="2">
        <f t="shared" ref="F6:F69" si="4">SQRT(0.2*$C6-1.9)/10</f>
        <v>0.42308391602612361</v>
      </c>
      <c r="G6" s="2">
        <f t="shared" ref="G6:G69" si="5">SQRT(0.4*($C6))/10</f>
        <v>0.629285308902091</v>
      </c>
      <c r="H6" s="2">
        <f t="shared" ref="H6:H69" si="6">SQRT(0.2*($C6))/10</f>
        <v>0.44497190922573981</v>
      </c>
      <c r="J6" s="7">
        <v>2</v>
      </c>
      <c r="K6" s="17">
        <f t="shared" ref="K6:K69" si="7">0.0000004*$J6^4</f>
        <v>6.3999999999999997E-6</v>
      </c>
      <c r="L6" s="10">
        <f t="shared" ref="L6:U37" si="8">$J6*L$3</f>
        <v>0.85088189544730586</v>
      </c>
      <c r="M6" s="10">
        <f t="shared" si="0"/>
        <v>0.80249610590955522</v>
      </c>
      <c r="N6" s="10">
        <f t="shared" si="0"/>
        <v>0.7509993342207435</v>
      </c>
      <c r="O6" s="10">
        <f t="shared" si="0"/>
        <v>0.69570108523704344</v>
      </c>
      <c r="P6" s="10">
        <f t="shared" si="0"/>
        <v>0.63560994328282816</v>
      </c>
      <c r="Q6" s="10">
        <f t="shared" si="0"/>
        <v>0.56920997883030833</v>
      </c>
      <c r="R6" s="10">
        <f t="shared" si="0"/>
        <v>0.49396356140913877</v>
      </c>
      <c r="S6" s="10">
        <f t="shared" si="0"/>
        <v>0.40496913462633166</v>
      </c>
      <c r="T6" s="10">
        <f t="shared" si="0"/>
        <v>0.28982753492378877</v>
      </c>
      <c r="U6" s="10">
        <f t="shared" si="0"/>
        <v>6.324555320336761E-2</v>
      </c>
      <c r="V6" s="7">
        <v>2</v>
      </c>
      <c r="W6" s="6">
        <f t="shared" ref="W6:W69" si="9">0.0000004*V6^4</f>
        <v>6.3999999999999997E-6</v>
      </c>
      <c r="X6" s="10">
        <f>CEILING(IF((1-$W6+$V6*X$3)&gt;X5,1-$W6+$V6*X$3,MAX(1-$W6+$V6*X$3,0.5*(MAX(X$4:X5)+1))),1)</f>
        <v>2</v>
      </c>
      <c r="Y6" s="10">
        <f>CEILING(IF((1-$W6+$V6*Y$3)&gt;Y5,1-$W6+$V6*Y$3,MAX(1-$W6+$V6*Y$3,0.5*(MAX(Y$4:Y5)+1))),1)</f>
        <v>2</v>
      </c>
      <c r="Z6" s="10">
        <f>CEILING(IF((1-$W6+$V6*Z$3)&gt;Z5,1-$W6+$V6*Z$3,MAX(1-$W6+$V6*Z$3,0.5*(MAX(Z$4:Z5)+1))),1)</f>
        <v>2</v>
      </c>
      <c r="AA6" s="10">
        <f>CEILING(IF((1-$W6+$V6*AA$3)&gt;AA5,1-$W6+$V6*AA$3,MAX(1-$W6+$V6*AA$3,0.5*(MAX(AA$4:AA5)+1))),1)</f>
        <v>2</v>
      </c>
      <c r="AB6" s="10">
        <f>CEILING(IF((1-$W6+$V6*AB$3)&gt;AB5,1-$W6+$V6*AB$3,MAX(1-$W6+$V6*AB$3,0.5*(MAX(AB$4:AB5)+1))),1)</f>
        <v>2</v>
      </c>
      <c r="AC6" s="10">
        <f>CEILING(IF((1-$W6+$V6*AC$3)&gt;AC5,1-$W6+$V6*AC$3,MAX(1-$W6+$V6*AC$3,0.5*(MAX(AC$4:AC5)+1))),1)</f>
        <v>2</v>
      </c>
      <c r="AD6" s="10">
        <f>CEILING(IF((1-$W6+$V6*AD$3)&gt;AD5,1-$W6+$V6*AD$3,MAX(1-$W6+$V6*AD$3,0.5*(MAX(AD$4:AD5)+1))),1)</f>
        <v>2</v>
      </c>
      <c r="AE6" s="10">
        <f>CEILING(IF((1-$W6+$V6*AE$3)&gt;AE5,1-$W6+$V6*AE$3,MAX(1-$W6+$V6*AE$3,0.5*(MAX(AE$4:AE5)+1))),1)</f>
        <v>2</v>
      </c>
      <c r="AF6" s="10">
        <f>CEILING(IF((1-$W6+$V6*AF$3)&gt;AF5,1-$W6+$V6*AF$3,MAX(1-$W6+$V6*AF$3,0.5*(MAX(AF$4:AF5)+1))),1)</f>
        <v>2</v>
      </c>
      <c r="AG6" s="10">
        <f>CEILING(IF((1-$W6+$V6*AG$3)&gt;AG5,1-$W6+$V6*AG$3,MAX(1-$W6+$V6*AG$3,0.5*(MAX(AG$4:AG5)+1))),1)</f>
        <v>2</v>
      </c>
      <c r="AH6" s="7">
        <v>2</v>
      </c>
      <c r="AI6" s="6">
        <f t="shared" ref="AI6:AI69" si="10">0.0000004*AH6^4</f>
        <v>6.3999999999999997E-6</v>
      </c>
      <c r="AJ6" s="10">
        <f>IF((-$AI6+$AH6*AJ$3)&gt;AJ5,-$AI6+$AH6*AJ$3,MAX(-$AI6+$AH6*AJ$3,0.7*MAX(AJ$4:AJ5)))</f>
        <v>1.2649046640673518</v>
      </c>
      <c r="AK6" s="10">
        <f>IF((-$AI6+$AH6*AK$3)&gt;AK5,-$AI6+$AH6*AK$3,MAX(-$AI6+$AH6*AK$3,0.7*MAX(AK$4:AK5)))</f>
        <v>1.1999936</v>
      </c>
      <c r="AL6" s="10">
        <f>IF((-$AI6+$AH6*AL$3)&gt;AL5,-$AI6+$AH6*AL$3,MAX(-$AI6+$AH6*AL$3,0.7*MAX(AL$4:AL5)))</f>
        <v>1.1313644498984761</v>
      </c>
      <c r="AM6" s="10">
        <f>IF((-$AI6+$AH6*AM$3)&gt;AM5,-$AI6+$AH6*AM$3,MAX(-$AI6+$AH6*AM$3,0.7*MAX(AM$4:AM5)))</f>
        <v>1.0582941244258364</v>
      </c>
      <c r="AN6" s="10">
        <f>IF((-$AI6+$AH6*AN$3)&gt;AN5,-$AI6+$AH6*AN$3,MAX(-$AI6+$AH6*AN$3,0.7*MAX(AN$4:AN5)))</f>
        <v>0.97978949711327123</v>
      </c>
      <c r="AO6" s="10">
        <f>IF((-$AI6+$AH6*AO$3)&gt;AO5,-$AI6+$AH6*AO$3,MAX(-$AI6+$AH6*AO$3,0.7*MAX(AO$4:AO5)))</f>
        <v>0.894420790999916</v>
      </c>
      <c r="AP6" s="10">
        <f>IF((-$AI6+$AH6*AP$3)&gt;AP5,-$AI6+$AH6*AP$3,MAX(-$AI6+$AH6*AP$3,0.7*MAX(AP$4:AP5)))</f>
        <v>0.79999360000000008</v>
      </c>
      <c r="AQ6" s="10">
        <f>IF((-$AI6+$AH6*AQ$3)&gt;AQ5,-$AI6+$AH6*AQ$3,MAX(-$AI6+$AH6*AQ$3,0.7*MAX(AQ$4:AQ5)))</f>
        <v>0.69281392302755096</v>
      </c>
      <c r="AR6" s="10">
        <f>IF((-$AI6+$AH6*AR$3)&gt;AR5,-$AI6+$AH6*AR$3,MAX(-$AI6+$AH6*AR$3,0.7*MAX(AR$4:AR5)))</f>
        <v>0.56567902494923805</v>
      </c>
      <c r="AS6" s="10">
        <f>IF((-$AI6+$AH6*AS$3)&gt;AS5,-$AI6+$AH6*AS$3,MAX(-$AI6+$AH6*AS$3,0.7*MAX(AS$4:AS5)))</f>
        <v>0.3999936</v>
      </c>
      <c r="AT6" s="7">
        <v>2</v>
      </c>
      <c r="AU6" s="6">
        <f t="shared" ref="AU6:AU69" si="11">0.0000004*AT6^4</f>
        <v>6.3999999999999997E-6</v>
      </c>
      <c r="AV6" s="10">
        <f t="shared" ref="AV6:BE37" si="12">CEILING(IF($AT6&lt;30,-$AU6+$AH6*AV$3,MAX(-$AI6+$AH6*AV$3,AV$3*20)),1)</f>
        <v>1</v>
      </c>
      <c r="AW6" s="10">
        <f t="shared" si="1"/>
        <v>1</v>
      </c>
      <c r="AX6" s="10">
        <f t="shared" si="1"/>
        <v>1</v>
      </c>
      <c r="AY6" s="10">
        <f t="shared" si="1"/>
        <v>1</v>
      </c>
      <c r="AZ6" s="10">
        <f t="shared" si="1"/>
        <v>1</v>
      </c>
      <c r="BA6" s="10">
        <f t="shared" si="1"/>
        <v>1</v>
      </c>
      <c r="BB6" s="10">
        <f t="shared" si="1"/>
        <v>1</v>
      </c>
      <c r="BC6" s="10">
        <f t="shared" si="1"/>
        <v>1</v>
      </c>
      <c r="BD6" s="10">
        <f t="shared" si="1"/>
        <v>1</v>
      </c>
      <c r="BE6" s="10">
        <f t="shared" si="1"/>
        <v>1</v>
      </c>
    </row>
    <row r="7" spans="1:57">
      <c r="C7" s="1">
        <f t="shared" ref="C7:C70" si="13">C6-1</f>
        <v>98</v>
      </c>
      <c r="D7" s="3">
        <f t="shared" si="2"/>
        <v>0.44998096703302648</v>
      </c>
      <c r="E7" s="2">
        <f t="shared" si="3"/>
        <v>0.47169905660283012</v>
      </c>
      <c r="F7" s="2">
        <f t="shared" si="4"/>
        <v>0.42071367935925263</v>
      </c>
      <c r="G7" s="2">
        <f t="shared" si="5"/>
        <v>0.62609903369994113</v>
      </c>
      <c r="H7" s="2">
        <f t="shared" si="6"/>
        <v>0.44271887242357311</v>
      </c>
      <c r="J7" s="7">
        <v>3</v>
      </c>
      <c r="K7" s="17">
        <f t="shared" si="7"/>
        <v>3.2400000000000001E-5</v>
      </c>
      <c r="L7" s="10">
        <f t="shared" si="8"/>
        <v>1.2763228431709588</v>
      </c>
      <c r="M7" s="10">
        <f t="shared" si="0"/>
        <v>1.2037441588643327</v>
      </c>
      <c r="N7" s="10">
        <f t="shared" si="0"/>
        <v>1.1264990013311151</v>
      </c>
      <c r="O7" s="10">
        <f t="shared" si="0"/>
        <v>1.0435516278555652</v>
      </c>
      <c r="P7" s="10">
        <f t="shared" si="0"/>
        <v>0.95341491492424224</v>
      </c>
      <c r="Q7" s="10">
        <f t="shared" si="0"/>
        <v>0.85381496824546255</v>
      </c>
      <c r="R7" s="10">
        <f t="shared" si="0"/>
        <v>0.74094534211370822</v>
      </c>
      <c r="S7" s="10">
        <f t="shared" si="0"/>
        <v>0.60745370193949744</v>
      </c>
      <c r="T7" s="10">
        <f t="shared" si="0"/>
        <v>0.43474130238568315</v>
      </c>
      <c r="U7" s="10">
        <f t="shared" si="0"/>
        <v>9.4868329805051416E-2</v>
      </c>
      <c r="V7" s="7">
        <v>3</v>
      </c>
      <c r="W7" s="6">
        <f t="shared" si="9"/>
        <v>3.2400000000000001E-5</v>
      </c>
      <c r="X7" s="10">
        <f>CEILING(IF((1-$W7+$V7*X$3)&gt;X6,1-$W7+$V7*X$3,MAX(1-$W7+$V7*X$3,0.5*(MAX(X$4:X6)+1))),1)</f>
        <v>3</v>
      </c>
      <c r="Y7" s="10">
        <f>CEILING(IF((1-$W7+$V7*Y$3)&gt;Y6,1-$W7+$V7*Y$3,MAX(1-$W7+$V7*Y$3,0.5*(MAX(Y$4:Y6)+1))),1)</f>
        <v>3</v>
      </c>
      <c r="Z7" s="10">
        <f>CEILING(IF((1-$W7+$V7*Z$3)&gt;Z6,1-$W7+$V7*Z$3,MAX(1-$W7+$V7*Z$3,0.5*(MAX(Z$4:Z6)+1))),1)</f>
        <v>3</v>
      </c>
      <c r="AA7" s="10">
        <f>CEILING(IF((1-$W7+$V7*AA$3)&gt;AA6,1-$W7+$V7*AA$3,MAX(1-$W7+$V7*AA$3,0.5*(MAX(AA$4:AA6)+1))),1)</f>
        <v>3</v>
      </c>
      <c r="AB7" s="10">
        <f>CEILING(IF((1-$W7+$V7*AB$3)&gt;AB6,1-$W7+$V7*AB$3,MAX(1-$W7+$V7*AB$3,0.5*(MAX(AB$4:AB6)+1))),1)</f>
        <v>2</v>
      </c>
      <c r="AC7" s="10">
        <f>CEILING(IF((1-$W7+$V7*AC$3)&gt;AC6,1-$W7+$V7*AC$3,MAX(1-$W7+$V7*AC$3,0.5*(MAX(AC$4:AC6)+1))),1)</f>
        <v>2</v>
      </c>
      <c r="AD7" s="10">
        <f>CEILING(IF((1-$W7+$V7*AD$3)&gt;AD6,1-$W7+$V7*AD$3,MAX(1-$W7+$V7*AD$3,0.5*(MAX(AD$4:AD6)+1))),1)</f>
        <v>2</v>
      </c>
      <c r="AE7" s="10">
        <f>CEILING(IF((1-$W7+$V7*AE$3)&gt;AE6,1-$W7+$V7*AE$3,MAX(1-$W7+$V7*AE$3,0.5*(MAX(AE$4:AE6)+1))),1)</f>
        <v>2</v>
      </c>
      <c r="AF7" s="10">
        <f>CEILING(IF((1-$W7+$V7*AF$3)&gt;AF6,1-$W7+$V7*AF$3,MAX(1-$W7+$V7*AF$3,0.5*(MAX(AF$4:AF6)+1))),1)</f>
        <v>2</v>
      </c>
      <c r="AG7" s="10">
        <f>CEILING(IF((1-$W7+$V7*AG$3)&gt;AG6,1-$W7+$V7*AG$3,MAX(1-$W7+$V7*AG$3,0.5*(MAX(AG$4:AG6)+1))),1)</f>
        <v>2</v>
      </c>
      <c r="AH7" s="7">
        <v>3</v>
      </c>
      <c r="AI7" s="6">
        <f t="shared" si="10"/>
        <v>3.2400000000000001E-5</v>
      </c>
      <c r="AJ7" s="10">
        <f>IF((-$AI7+$AH7*AJ$3)&gt;AJ6,-$AI7+$AH7*AJ$3,MAX(-$AI7+$AH7*AJ$3,0.7*MAX(AJ$4:AJ6)))</f>
        <v>1.8973341961010275</v>
      </c>
      <c r="AK7" s="10">
        <f>IF((-$AI7+$AH7*AK$3)&gt;AK6,-$AI7+$AH7*AK$3,MAX(-$AI7+$AH7*AK$3,0.7*MAX(AK$4:AK6)))</f>
        <v>1.7999675999999998</v>
      </c>
      <c r="AL7" s="10">
        <f>IF((-$AI7+$AH7*AL$3)&gt;AL6,-$AI7+$AH7*AL$3,MAX(-$AI7+$AH7*AL$3,0.7*MAX(AL$4:AL6)))</f>
        <v>1.697023874847714</v>
      </c>
      <c r="AM7" s="10">
        <f>IF((-$AI7+$AH7*AM$3)&gt;AM6,-$AI7+$AH7*AM$3,MAX(-$AI7+$AH7*AM$3,0.7*MAX(AM$4:AM6)))</f>
        <v>1.5874183866387546</v>
      </c>
      <c r="AN7" s="10">
        <f>IF((-$AI7+$AH7*AN$3)&gt;AN6,-$AI7+$AH7*AN$3,MAX(-$AI7+$AH7*AN$3,0.7*MAX(AN$4:AN6)))</f>
        <v>1.4696614456699069</v>
      </c>
      <c r="AO7" s="10">
        <f>IF((-$AI7+$AH7*AO$3)&gt;AO6,-$AI7+$AH7*AO$3,MAX(-$AI7+$AH7*AO$3,0.7*MAX(AO$4:AO6)))</f>
        <v>1.341608386499874</v>
      </c>
      <c r="AP7" s="10">
        <f>IF((-$AI7+$AH7*AP$3)&gt;AP6,-$AI7+$AH7*AP$3,MAX(-$AI7+$AH7*AP$3,0.7*MAX(AP$4:AP6)))</f>
        <v>1.1999676000000001</v>
      </c>
      <c r="AQ7" s="10">
        <f>IF((-$AI7+$AH7*AQ$3)&gt;AQ6,-$AI7+$AH7*AQ$3,MAX(-$AI7+$AH7*AQ$3,0.7*MAX(AQ$4:AQ6)))</f>
        <v>1.0391980845413265</v>
      </c>
      <c r="AR7" s="10">
        <f>IF((-$AI7+$AH7*AR$3)&gt;AR6,-$AI7+$AH7*AR$3,MAX(-$AI7+$AH7*AR$3,0.7*MAX(AR$4:AR6)))</f>
        <v>0.84849573742385698</v>
      </c>
      <c r="AS7" s="10">
        <f>IF((-$AI7+$AH7*AS$3)&gt;AS6,-$AI7+$AH7*AS$3,MAX(-$AI7+$AH7*AS$3,0.7*MAX(AS$4:AS6)))</f>
        <v>0.59996760000000005</v>
      </c>
      <c r="AT7" s="7">
        <v>3</v>
      </c>
      <c r="AU7" s="6">
        <f t="shared" si="11"/>
        <v>3.2400000000000001E-5</v>
      </c>
      <c r="AV7" s="10">
        <f t="shared" si="12"/>
        <v>2</v>
      </c>
      <c r="AW7" s="10">
        <f t="shared" si="1"/>
        <v>2</v>
      </c>
      <c r="AX7" s="10">
        <f t="shared" si="1"/>
        <v>2</v>
      </c>
      <c r="AY7" s="10">
        <f t="shared" si="1"/>
        <v>2</v>
      </c>
      <c r="AZ7" s="10">
        <f t="shared" si="1"/>
        <v>2</v>
      </c>
      <c r="BA7" s="10">
        <f t="shared" si="1"/>
        <v>1</v>
      </c>
      <c r="BB7" s="10">
        <f t="shared" si="1"/>
        <v>1</v>
      </c>
      <c r="BC7" s="10">
        <f t="shared" si="1"/>
        <v>1</v>
      </c>
      <c r="BD7" s="10">
        <f t="shared" si="1"/>
        <v>1</v>
      </c>
      <c r="BE7" s="10">
        <f t="shared" si="1"/>
        <v>1</v>
      </c>
    </row>
    <row r="8" spans="1:57">
      <c r="C8" s="1">
        <f t="shared" si="13"/>
        <v>97</v>
      </c>
      <c r="D8" s="3">
        <f t="shared" si="2"/>
        <v>0.44886363697321396</v>
      </c>
      <c r="E8" s="2">
        <f t="shared" si="3"/>
        <v>0.46904157598234297</v>
      </c>
      <c r="F8" s="2">
        <f t="shared" si="4"/>
        <v>0.41833001326703778</v>
      </c>
      <c r="G8" s="2">
        <f t="shared" si="5"/>
        <v>0.6228964600958975</v>
      </c>
      <c r="H8" s="2">
        <f t="shared" si="6"/>
        <v>0.44045431091090481</v>
      </c>
      <c r="J8" s="7">
        <v>4</v>
      </c>
      <c r="K8" s="17">
        <f t="shared" si="7"/>
        <v>1.024E-4</v>
      </c>
      <c r="L8" s="10">
        <f t="shared" si="8"/>
        <v>1.7017637908946117</v>
      </c>
      <c r="M8" s="10">
        <f t="shared" si="0"/>
        <v>1.6049922118191104</v>
      </c>
      <c r="N8" s="10">
        <f t="shared" si="0"/>
        <v>1.501998668441487</v>
      </c>
      <c r="O8" s="10">
        <f t="shared" si="0"/>
        <v>1.3914021704740869</v>
      </c>
      <c r="P8" s="10">
        <f t="shared" si="0"/>
        <v>1.2712198865656563</v>
      </c>
      <c r="Q8" s="10">
        <f t="shared" si="0"/>
        <v>1.1384199576606167</v>
      </c>
      <c r="R8" s="10">
        <f t="shared" si="0"/>
        <v>0.98792712281827755</v>
      </c>
      <c r="S8" s="10">
        <f t="shared" si="0"/>
        <v>0.80993826925266332</v>
      </c>
      <c r="T8" s="10">
        <f t="shared" si="0"/>
        <v>0.57965506984757753</v>
      </c>
      <c r="U8" s="10">
        <f t="shared" si="0"/>
        <v>0.12649110640673522</v>
      </c>
      <c r="V8" s="7">
        <v>4</v>
      </c>
      <c r="W8" s="6">
        <f t="shared" si="9"/>
        <v>1.024E-4</v>
      </c>
      <c r="X8" s="10">
        <f>CEILING(IF((1-$W8+$V8*X$3)&gt;X7,1-$W8+$V8*X$3,MAX(1-$W8+$V8*X$3,0.5*(MAX(X$4:X7)+1))),1)</f>
        <v>3</v>
      </c>
      <c r="Y8" s="10">
        <f>CEILING(IF((1-$W8+$V8*Y$3)&gt;Y7,1-$W8+$V8*Y$3,MAX(1-$W8+$V8*Y$3,0.5*(MAX(Y$4:Y7)+1))),1)</f>
        <v>3</v>
      </c>
      <c r="Z8" s="10">
        <f>CEILING(IF((1-$W8+$V8*Z$3)&gt;Z7,1-$W8+$V8*Z$3,MAX(1-$W8+$V8*Z$3,0.5*(MAX(Z$4:Z7)+1))),1)</f>
        <v>3</v>
      </c>
      <c r="AA8" s="10">
        <f>CEILING(IF((1-$W8+$V8*AA$3)&gt;AA7,1-$W8+$V8*AA$3,MAX(1-$W8+$V8*AA$3,0.5*(MAX(AA$4:AA7)+1))),1)</f>
        <v>3</v>
      </c>
      <c r="AB8" s="10">
        <f>CEILING(IF((1-$W8+$V8*AB$3)&gt;AB7,1-$W8+$V8*AB$3,MAX(1-$W8+$V8*AB$3,0.5*(MAX(AB$4:AB7)+1))),1)</f>
        <v>3</v>
      </c>
      <c r="AC8" s="10">
        <f>CEILING(IF((1-$W8+$V8*AC$3)&gt;AC7,1-$W8+$V8*AC$3,MAX(1-$W8+$V8*AC$3,0.5*(MAX(AC$4:AC7)+1))),1)</f>
        <v>3</v>
      </c>
      <c r="AD8" s="10">
        <f>CEILING(IF((1-$W8+$V8*AD$3)&gt;AD7,1-$W8+$V8*AD$3,MAX(1-$W8+$V8*AD$3,0.5*(MAX(AD$4:AD7)+1))),1)</f>
        <v>2</v>
      </c>
      <c r="AE8" s="10">
        <f>CEILING(IF((1-$W8+$V8*AE$3)&gt;AE7,1-$W8+$V8*AE$3,MAX(1-$W8+$V8*AE$3,0.5*(MAX(AE$4:AE7)+1))),1)</f>
        <v>2</v>
      </c>
      <c r="AF8" s="10">
        <f>CEILING(IF((1-$W8+$V8*AF$3)&gt;AF7,1-$W8+$V8*AF$3,MAX(1-$W8+$V8*AF$3,0.5*(MAX(AF$4:AF7)+1))),1)</f>
        <v>2</v>
      </c>
      <c r="AG8" s="10">
        <f>CEILING(IF((1-$W8+$V8*AG$3)&gt;AG7,1-$W8+$V8*AG$3,MAX(1-$W8+$V8*AG$3,0.5*(MAX(AG$4:AG7)+1))),1)</f>
        <v>2</v>
      </c>
      <c r="AH8" s="7">
        <v>4</v>
      </c>
      <c r="AI8" s="6">
        <f t="shared" si="10"/>
        <v>1.024E-4</v>
      </c>
      <c r="AJ8" s="10">
        <f>IF((-$AI8+$AH8*AJ$3)&gt;AJ7,-$AI8+$AH8*AJ$3,MAX(-$AI8+$AH8*AJ$3,0.7*MAX(AJ$4:AJ7)))</f>
        <v>2.5297197281347037</v>
      </c>
      <c r="AK8" s="10">
        <f>IF((-$AI8+$AH8*AK$3)&gt;AK7,-$AI8+$AH8*AK$3,MAX(-$AI8+$AH8*AK$3,0.7*MAX(AK$4:AK7)))</f>
        <v>2.3998976000000001</v>
      </c>
      <c r="AL8" s="10">
        <f>IF((-$AI8+$AH8*AL$3)&gt;AL7,-$AI8+$AH8*AL$3,MAX(-$AI8+$AH8*AL$3,0.7*MAX(AL$4:AL7)))</f>
        <v>2.2626392997969522</v>
      </c>
      <c r="AM8" s="10">
        <f>IF((-$AI8+$AH8*AM$3)&gt;AM7,-$AI8+$AH8*AM$3,MAX(-$AI8+$AH8*AM$3,0.7*MAX(AM$4:AM7)))</f>
        <v>2.1164986488516728</v>
      </c>
      <c r="AN8" s="10">
        <f>IF((-$AI8+$AH8*AN$3)&gt;AN7,-$AI8+$AH8*AN$3,MAX(-$AI8+$AH8*AN$3,0.7*MAX(AN$4:AN7)))</f>
        <v>1.9594893942265423</v>
      </c>
      <c r="AO8" s="10">
        <f>IF((-$AI8+$AH8*AO$3)&gt;AO7,-$AI8+$AH8*AO$3,MAX(-$AI8+$AH8*AO$3,0.7*MAX(AO$4:AO7)))</f>
        <v>1.7887519819998319</v>
      </c>
      <c r="AP8" s="10">
        <f>IF((-$AI8+$AH8*AP$3)&gt;AP7,-$AI8+$AH8*AP$3,MAX(-$AI8+$AH8*AP$3,0.7*MAX(AP$4:AP7)))</f>
        <v>1.5998976</v>
      </c>
      <c r="AQ8" s="10">
        <f>IF((-$AI8+$AH8*AQ$3)&gt;AQ7,-$AI8+$AH8*AQ$3,MAX(-$AI8+$AH8*AQ$3,0.7*MAX(AQ$4:AQ7)))</f>
        <v>1.3855382460551018</v>
      </c>
      <c r="AR8" s="10">
        <f>IF((-$AI8+$AH8*AR$3)&gt;AR7,-$AI8+$AH8*AR$3,MAX(-$AI8+$AH8*AR$3,0.7*MAX(AR$4:AR7)))</f>
        <v>1.131268449898476</v>
      </c>
      <c r="AS8" s="10">
        <f>IF((-$AI8+$AH8*AS$3)&gt;AS7,-$AI8+$AH8*AS$3,MAX(-$AI8+$AH8*AS$3,0.7*MAX(AS$4:AS7)))</f>
        <v>0.7998976000000001</v>
      </c>
      <c r="AT8" s="7">
        <v>4</v>
      </c>
      <c r="AU8" s="6">
        <f t="shared" si="11"/>
        <v>1.024E-4</v>
      </c>
      <c r="AV8" s="10">
        <f t="shared" si="12"/>
        <v>2</v>
      </c>
      <c r="AW8" s="10">
        <f t="shared" si="1"/>
        <v>2</v>
      </c>
      <c r="AX8" s="10">
        <f t="shared" si="1"/>
        <v>2</v>
      </c>
      <c r="AY8" s="10">
        <f t="shared" si="1"/>
        <v>2</v>
      </c>
      <c r="AZ8" s="10">
        <f t="shared" si="1"/>
        <v>2</v>
      </c>
      <c r="BA8" s="10">
        <f t="shared" si="1"/>
        <v>2</v>
      </c>
      <c r="BB8" s="10">
        <f t="shared" si="1"/>
        <v>2</v>
      </c>
      <c r="BC8" s="10">
        <f t="shared" si="1"/>
        <v>1</v>
      </c>
      <c r="BD8" s="10">
        <f t="shared" si="1"/>
        <v>1</v>
      </c>
      <c r="BE8" s="10">
        <f t="shared" si="1"/>
        <v>1</v>
      </c>
    </row>
    <row r="9" spans="1:57">
      <c r="C9" s="1">
        <f t="shared" si="13"/>
        <v>96</v>
      </c>
      <c r="D9" s="3">
        <f t="shared" si="2"/>
        <v>0.44773368144782066</v>
      </c>
      <c r="E9" s="2">
        <f t="shared" si="3"/>
        <v>0.46636895265444084</v>
      </c>
      <c r="F9" s="2">
        <f t="shared" si="4"/>
        <v>0.41593268686170848</v>
      </c>
      <c r="G9" s="2">
        <f t="shared" si="5"/>
        <v>0.6196773353931867</v>
      </c>
      <c r="H9" s="2">
        <f t="shared" si="6"/>
        <v>0.43817804600413296</v>
      </c>
      <c r="J9" s="7">
        <v>5</v>
      </c>
      <c r="K9" s="17">
        <f t="shared" si="7"/>
        <v>2.5000000000000001E-4</v>
      </c>
      <c r="L9" s="10">
        <f t="shared" si="8"/>
        <v>2.1272047386182646</v>
      </c>
      <c r="M9" s="10">
        <f t="shared" si="0"/>
        <v>2.0062402647738882</v>
      </c>
      <c r="N9" s="10">
        <f t="shared" si="0"/>
        <v>1.8774983355518589</v>
      </c>
      <c r="O9" s="10">
        <f t="shared" si="0"/>
        <v>1.7392527130926085</v>
      </c>
      <c r="P9" s="10">
        <f t="shared" si="0"/>
        <v>1.5890248582070705</v>
      </c>
      <c r="Q9" s="10">
        <f t="shared" si="0"/>
        <v>1.4230249470757708</v>
      </c>
      <c r="R9" s="10">
        <f t="shared" si="0"/>
        <v>1.2349089035228469</v>
      </c>
      <c r="S9" s="10">
        <f t="shared" si="0"/>
        <v>1.0124228365658292</v>
      </c>
      <c r="T9" s="10">
        <f t="shared" si="0"/>
        <v>0.72456883730947186</v>
      </c>
      <c r="U9" s="10">
        <f t="shared" si="0"/>
        <v>0.15811388300841903</v>
      </c>
      <c r="V9" s="7">
        <v>5</v>
      </c>
      <c r="W9" s="6">
        <f t="shared" si="9"/>
        <v>2.5000000000000001E-4</v>
      </c>
      <c r="X9" s="10">
        <f>CEILING(IF((1-$W9+$V9*X$3)&gt;X8,1-$W9+$V9*X$3,MAX(1-$W9+$V9*X$3,0.5*(MAX(X$4:X8)+1))),1)</f>
        <v>4</v>
      </c>
      <c r="Y9" s="10">
        <f>CEILING(IF((1-$W9+$V9*Y$3)&gt;Y8,1-$W9+$V9*Y$3,MAX(1-$W9+$V9*Y$3,0.5*(MAX(Y$4:Y8)+1))),1)</f>
        <v>4</v>
      </c>
      <c r="Z9" s="10">
        <f>CEILING(IF((1-$W9+$V9*Z$3)&gt;Z8,1-$W9+$V9*Z$3,MAX(1-$W9+$V9*Z$3,0.5*(MAX(Z$4:Z8)+1))),1)</f>
        <v>3</v>
      </c>
      <c r="AA9" s="10">
        <f>CEILING(IF((1-$W9+$V9*AA$3)&gt;AA8,1-$W9+$V9*AA$3,MAX(1-$W9+$V9*AA$3,0.5*(MAX(AA$4:AA8)+1))),1)</f>
        <v>3</v>
      </c>
      <c r="AB9" s="10">
        <f>CEILING(IF((1-$W9+$V9*AB$3)&gt;AB8,1-$W9+$V9*AB$3,MAX(1-$W9+$V9*AB$3,0.5*(MAX(AB$4:AB8)+1))),1)</f>
        <v>3</v>
      </c>
      <c r="AC9" s="10">
        <f>CEILING(IF((1-$W9+$V9*AC$3)&gt;AC8,1-$W9+$V9*AC$3,MAX(1-$W9+$V9*AC$3,0.5*(MAX(AC$4:AC8)+1))),1)</f>
        <v>3</v>
      </c>
      <c r="AD9" s="10">
        <f>CEILING(IF((1-$W9+$V9*AD$3)&gt;AD8,1-$W9+$V9*AD$3,MAX(1-$W9+$V9*AD$3,0.5*(MAX(AD$4:AD8)+1))),1)</f>
        <v>3</v>
      </c>
      <c r="AE9" s="10">
        <f>CEILING(IF((1-$W9+$V9*AE$3)&gt;AE8,1-$W9+$V9*AE$3,MAX(1-$W9+$V9*AE$3,0.5*(MAX(AE$4:AE8)+1))),1)</f>
        <v>3</v>
      </c>
      <c r="AF9" s="10">
        <f>CEILING(IF((1-$W9+$V9*AF$3)&gt;AF8,1-$W9+$V9*AF$3,MAX(1-$W9+$V9*AF$3,0.5*(MAX(AF$4:AF8)+1))),1)</f>
        <v>2</v>
      </c>
      <c r="AG9" s="10">
        <f>CEILING(IF((1-$W9+$V9*AG$3)&gt;AG8,1-$W9+$V9*AG$3,MAX(1-$W9+$V9*AG$3,0.5*(MAX(AG$4:AG8)+1))),1)</f>
        <v>2</v>
      </c>
      <c r="AH9" s="7">
        <v>5</v>
      </c>
      <c r="AI9" s="6">
        <f t="shared" si="10"/>
        <v>2.5000000000000001E-4</v>
      </c>
      <c r="AJ9" s="10">
        <f>IF((-$AI9+$AH9*AJ$3)&gt;AJ8,-$AI9+$AH9*AJ$3,MAX(-$AI9+$AH9*AJ$3,0.7*MAX(AJ$4:AJ8)))</f>
        <v>3.1620276601683797</v>
      </c>
      <c r="AK9" s="10">
        <f>IF((-$AI9+$AH9*AK$3)&gt;AK8,-$AI9+$AH9*AK$3,MAX(-$AI9+$AH9*AK$3,0.7*MAX(AK$4:AK8)))</f>
        <v>2.9997500000000001</v>
      </c>
      <c r="AL9" s="10">
        <f>IF((-$AI9+$AH9*AL$3)&gt;AL8,-$AI9+$AH9*AL$3,MAX(-$AI9+$AH9*AL$3,0.7*MAX(AL$4:AL8)))</f>
        <v>2.82817712474619</v>
      </c>
      <c r="AM9" s="10">
        <f>IF((-$AI9+$AH9*AM$3)&gt;AM8,-$AI9+$AH9*AM$3,MAX(-$AI9+$AH9*AM$3,0.7*MAX(AM$4:AM8)))</f>
        <v>2.6455013110645909</v>
      </c>
      <c r="AN9" s="10">
        <f>IF((-$AI9+$AH9*AN$3)&gt;AN8,-$AI9+$AH9*AN$3,MAX(-$AI9+$AH9*AN$3,0.7*MAX(AN$4:AN8)))</f>
        <v>2.449239742783178</v>
      </c>
      <c r="AO9" s="10">
        <f>IF((-$AI9+$AH9*AO$3)&gt;AO8,-$AI9+$AH9*AO$3,MAX(-$AI9+$AH9*AO$3,0.7*MAX(AO$4:AO8)))</f>
        <v>2.2358179774997899</v>
      </c>
      <c r="AP9" s="10">
        <f>IF((-$AI9+$AH9*AP$3)&gt;AP8,-$AI9+$AH9*AP$3,MAX(-$AI9+$AH9*AP$3,0.7*MAX(AP$4:AP8)))</f>
        <v>1.9997499999999999</v>
      </c>
      <c r="AQ9" s="10">
        <f>IF((-$AI9+$AH9*AQ$3)&gt;AQ8,-$AI9+$AH9*AQ$3,MAX(-$AI9+$AH9*AQ$3,0.7*MAX(AQ$4:AQ8)))</f>
        <v>1.7318008075688771</v>
      </c>
      <c r="AR9" s="10">
        <f>IF((-$AI9+$AH9*AR$3)&gt;AR8,-$AI9+$AH9*AR$3,MAX(-$AI9+$AH9*AR$3,0.7*MAX(AR$4:AR8)))</f>
        <v>1.4139635623730948</v>
      </c>
      <c r="AS9" s="10">
        <f>IF((-$AI9+$AH9*AS$3)&gt;AS8,-$AI9+$AH9*AS$3,MAX(-$AI9+$AH9*AS$3,0.7*MAX(AS$4:AS8)))</f>
        <v>0.99975000000000003</v>
      </c>
      <c r="AT9" s="7">
        <v>5</v>
      </c>
      <c r="AU9" s="6">
        <f t="shared" si="11"/>
        <v>2.5000000000000001E-4</v>
      </c>
      <c r="AV9" s="10">
        <f t="shared" si="12"/>
        <v>3</v>
      </c>
      <c r="AW9" s="10">
        <f t="shared" si="1"/>
        <v>3</v>
      </c>
      <c r="AX9" s="10">
        <f t="shared" si="1"/>
        <v>2</v>
      </c>
      <c r="AY9" s="10">
        <f t="shared" si="1"/>
        <v>2</v>
      </c>
      <c r="AZ9" s="10">
        <f t="shared" si="1"/>
        <v>2</v>
      </c>
      <c r="BA9" s="10">
        <f t="shared" si="1"/>
        <v>2</v>
      </c>
      <c r="BB9" s="10">
        <f t="shared" si="1"/>
        <v>2</v>
      </c>
      <c r="BC9" s="10">
        <f t="shared" si="1"/>
        <v>2</v>
      </c>
      <c r="BD9" s="10">
        <f t="shared" si="1"/>
        <v>1</v>
      </c>
      <c r="BE9" s="10">
        <f t="shared" si="1"/>
        <v>1</v>
      </c>
    </row>
    <row r="10" spans="1:57">
      <c r="C10" s="1">
        <f t="shared" si="13"/>
        <v>95</v>
      </c>
      <c r="D10" s="3">
        <f t="shared" si="2"/>
        <v>0.44659081186545835</v>
      </c>
      <c r="E10" s="2">
        <f t="shared" si="3"/>
        <v>0.46368092477478517</v>
      </c>
      <c r="F10" s="2">
        <f t="shared" si="4"/>
        <v>0.41352146256270672</v>
      </c>
      <c r="G10" s="2">
        <f t="shared" si="5"/>
        <v>0.61644140029689765</v>
      </c>
      <c r="H10" s="2">
        <f t="shared" si="6"/>
        <v>0.43588989435406739</v>
      </c>
      <c r="J10" s="7">
        <v>6</v>
      </c>
      <c r="K10" s="17">
        <f t="shared" si="7"/>
        <v>5.1840000000000002E-4</v>
      </c>
      <c r="L10" s="10">
        <f t="shared" si="8"/>
        <v>2.5526456863419176</v>
      </c>
      <c r="M10" s="10">
        <f t="shared" si="0"/>
        <v>2.4074883177286655</v>
      </c>
      <c r="N10" s="10">
        <f t="shared" si="0"/>
        <v>2.2529980026622303</v>
      </c>
      <c r="O10" s="10">
        <f t="shared" si="0"/>
        <v>2.0871032557111304</v>
      </c>
      <c r="P10" s="10">
        <f t="shared" si="0"/>
        <v>1.9068298298484845</v>
      </c>
      <c r="Q10" s="10">
        <f t="shared" si="0"/>
        <v>1.7076299364909251</v>
      </c>
      <c r="R10" s="10">
        <f t="shared" si="0"/>
        <v>1.4818906842274164</v>
      </c>
      <c r="S10" s="10">
        <f t="shared" si="0"/>
        <v>1.2149074038789949</v>
      </c>
      <c r="T10" s="10">
        <f t="shared" si="0"/>
        <v>0.8694826047713663</v>
      </c>
      <c r="U10" s="10">
        <f t="shared" si="0"/>
        <v>0.18973665961010283</v>
      </c>
      <c r="V10" s="7">
        <v>6</v>
      </c>
      <c r="W10" s="6">
        <f t="shared" si="9"/>
        <v>5.1840000000000002E-4</v>
      </c>
      <c r="X10" s="10">
        <f>CEILING(IF((1-$W10+$V10*X$3)&gt;X9,1-$W10+$V10*X$3,MAX(1-$W10+$V10*X$3,0.5*(MAX(X$4:X9)+1))),1)</f>
        <v>4</v>
      </c>
      <c r="Y10" s="10">
        <f>CEILING(IF((1-$W10+$V10*Y$3)&gt;Y9,1-$W10+$V10*Y$3,MAX(1-$W10+$V10*Y$3,0.5*(MAX(Y$4:Y9)+1))),1)</f>
        <v>4</v>
      </c>
      <c r="Z10" s="10">
        <f>CEILING(IF((1-$W10+$V10*Z$3)&gt;Z9,1-$W10+$V10*Z$3,MAX(1-$W10+$V10*Z$3,0.5*(MAX(Z$4:Z9)+1))),1)</f>
        <v>4</v>
      </c>
      <c r="AA10" s="10">
        <f>CEILING(IF((1-$W10+$V10*AA$3)&gt;AA9,1-$W10+$V10*AA$3,MAX(1-$W10+$V10*AA$3,0.5*(MAX(AA$4:AA9)+1))),1)</f>
        <v>4</v>
      </c>
      <c r="AB10" s="10">
        <f>CEILING(IF((1-$W10+$V10*AB$3)&gt;AB9,1-$W10+$V10*AB$3,MAX(1-$W10+$V10*AB$3,0.5*(MAX(AB$4:AB9)+1))),1)</f>
        <v>3</v>
      </c>
      <c r="AC10" s="10">
        <f>CEILING(IF((1-$W10+$V10*AC$3)&gt;AC9,1-$W10+$V10*AC$3,MAX(1-$W10+$V10*AC$3,0.5*(MAX(AC$4:AC9)+1))),1)</f>
        <v>3</v>
      </c>
      <c r="AD10" s="10">
        <f>CEILING(IF((1-$W10+$V10*AD$3)&gt;AD9,1-$W10+$V10*AD$3,MAX(1-$W10+$V10*AD$3,0.5*(MAX(AD$4:AD9)+1))),1)</f>
        <v>3</v>
      </c>
      <c r="AE10" s="10">
        <f>CEILING(IF((1-$W10+$V10*AE$3)&gt;AE9,1-$W10+$V10*AE$3,MAX(1-$W10+$V10*AE$3,0.5*(MAX(AE$4:AE9)+1))),1)</f>
        <v>3</v>
      </c>
      <c r="AF10" s="10">
        <f>CEILING(IF((1-$W10+$V10*AF$3)&gt;AF9,1-$W10+$V10*AF$3,MAX(1-$W10+$V10*AF$3,0.5*(MAX(AF$4:AF9)+1))),1)</f>
        <v>2</v>
      </c>
      <c r="AG10" s="10">
        <f>CEILING(IF((1-$W10+$V10*AG$3)&gt;AG9,1-$W10+$V10*AG$3,MAX(1-$W10+$V10*AG$3,0.5*(MAX(AG$4:AG9)+1))),1)</f>
        <v>2</v>
      </c>
      <c r="AH10" s="7">
        <v>6</v>
      </c>
      <c r="AI10" s="6">
        <f t="shared" si="10"/>
        <v>5.1840000000000002E-4</v>
      </c>
      <c r="AJ10" s="10">
        <f>IF((-$AI10+$AH10*AJ$3)&gt;AJ9,-$AI10+$AH10*AJ$3,MAX(-$AI10+$AH10*AJ$3,0.7*MAX(AJ$4:AJ9)))</f>
        <v>3.7942147922020553</v>
      </c>
      <c r="AK10" s="10">
        <f>IF((-$AI10+$AH10*AK$3)&gt;AK9,-$AI10+$AH10*AK$3,MAX(-$AI10+$AH10*AK$3,0.7*MAX(AK$4:AK9)))</f>
        <v>3.5994815999999998</v>
      </c>
      <c r="AL10" s="10">
        <f>IF((-$AI10+$AH10*AL$3)&gt;AL9,-$AI10+$AH10*AL$3,MAX(-$AI10+$AH10*AL$3,0.7*MAX(AL$4:AL9)))</f>
        <v>3.3935941496954283</v>
      </c>
      <c r="AM10" s="10">
        <f>IF((-$AI10+$AH10*AM$3)&gt;AM9,-$AI10+$AH10*AM$3,MAX(-$AI10+$AH10*AM$3,0.7*MAX(AM$4:AM9)))</f>
        <v>3.1743831732775094</v>
      </c>
      <c r="AN10" s="10">
        <f>IF((-$AI10+$AH10*AN$3)&gt;AN9,-$AI10+$AH10*AN$3,MAX(-$AI10+$AH10*AN$3,0.7*MAX(AN$4:AN9)))</f>
        <v>2.938869291339814</v>
      </c>
      <c r="AO10" s="10">
        <f>IF((-$AI10+$AH10*AO$3)&gt;AO9,-$AI10+$AH10*AO$3,MAX(-$AI10+$AH10*AO$3,0.7*MAX(AO$4:AO9)))</f>
        <v>2.6827631729997483</v>
      </c>
      <c r="AP10" s="10">
        <f>IF((-$AI10+$AH10*AP$3)&gt;AP9,-$AI10+$AH10*AP$3,MAX(-$AI10+$AH10*AP$3,0.7*MAX(AP$4:AP9)))</f>
        <v>2.3994816000000005</v>
      </c>
      <c r="AQ10" s="10">
        <f>IF((-$AI10+$AH10*AQ$3)&gt;AQ9,-$AI10+$AH10*AQ$3,MAX(-$AI10+$AH10*AQ$3,0.7*MAX(AQ$4:AQ9)))</f>
        <v>2.0779425690826532</v>
      </c>
      <c r="AR10" s="10">
        <f>IF((-$AI10+$AH10*AR$3)&gt;AR9,-$AI10+$AH10*AR$3,MAX(-$AI10+$AH10*AR$3,0.7*MAX(AR$4:AR9)))</f>
        <v>1.696537874847714</v>
      </c>
      <c r="AS10" s="10">
        <f>IF((-$AI10+$AH10*AS$3)&gt;AS9,-$AI10+$AH10*AS$3,MAX(-$AI10+$AH10*AS$3,0.7*MAX(AS$4:AS9)))</f>
        <v>1.1994816000000001</v>
      </c>
      <c r="AT10" s="7">
        <v>6</v>
      </c>
      <c r="AU10" s="6">
        <f t="shared" si="11"/>
        <v>5.1840000000000002E-4</v>
      </c>
      <c r="AV10" s="10">
        <f t="shared" si="12"/>
        <v>3</v>
      </c>
      <c r="AW10" s="10">
        <f t="shared" si="1"/>
        <v>3</v>
      </c>
      <c r="AX10" s="10">
        <f t="shared" si="1"/>
        <v>3</v>
      </c>
      <c r="AY10" s="10">
        <f t="shared" si="1"/>
        <v>3</v>
      </c>
      <c r="AZ10" s="10">
        <f t="shared" si="1"/>
        <v>3</v>
      </c>
      <c r="BA10" s="10">
        <f t="shared" si="1"/>
        <v>2</v>
      </c>
      <c r="BB10" s="10">
        <f t="shared" si="1"/>
        <v>2</v>
      </c>
      <c r="BC10" s="10">
        <f t="shared" si="1"/>
        <v>2</v>
      </c>
      <c r="BD10" s="10">
        <f t="shared" si="1"/>
        <v>2</v>
      </c>
      <c r="BE10" s="10">
        <f t="shared" si="1"/>
        <v>1</v>
      </c>
    </row>
    <row r="11" spans="1:57">
      <c r="C11" s="1">
        <f t="shared" si="13"/>
        <v>94</v>
      </c>
      <c r="D11" s="3">
        <f t="shared" si="2"/>
        <v>0.44543472962535074</v>
      </c>
      <c r="E11" s="2">
        <f t="shared" si="3"/>
        <v>0.46097722286464432</v>
      </c>
      <c r="F11" s="2">
        <f t="shared" si="4"/>
        <v>0.41109609582188933</v>
      </c>
      <c r="G11" s="2">
        <f t="shared" si="5"/>
        <v>0.61318838867023573</v>
      </c>
      <c r="H11" s="2">
        <f t="shared" si="6"/>
        <v>0.43358966777357599</v>
      </c>
      <c r="J11" s="7">
        <v>7</v>
      </c>
      <c r="K11" s="17">
        <f t="shared" si="7"/>
        <v>9.6039999999999993E-4</v>
      </c>
      <c r="L11" s="10">
        <f t="shared" si="8"/>
        <v>2.9780866340655705</v>
      </c>
      <c r="M11" s="10">
        <f t="shared" si="0"/>
        <v>2.8087363706834432</v>
      </c>
      <c r="N11" s="10">
        <f t="shared" si="0"/>
        <v>2.6284976697726021</v>
      </c>
      <c r="O11" s="10">
        <f t="shared" si="0"/>
        <v>2.4349537983296519</v>
      </c>
      <c r="P11" s="10">
        <f t="shared" si="0"/>
        <v>2.2246348014898985</v>
      </c>
      <c r="Q11" s="10">
        <f t="shared" si="0"/>
        <v>1.9922349259060792</v>
      </c>
      <c r="R11" s="10">
        <f t="shared" si="0"/>
        <v>1.7288724649319858</v>
      </c>
      <c r="S11" s="10">
        <f t="shared" si="0"/>
        <v>1.4173919711921608</v>
      </c>
      <c r="T11" s="10">
        <f t="shared" si="0"/>
        <v>1.0143963722332607</v>
      </c>
      <c r="U11" s="10">
        <f t="shared" si="0"/>
        <v>0.22135943621178664</v>
      </c>
      <c r="V11" s="7">
        <v>7</v>
      </c>
      <c r="W11" s="6">
        <f t="shared" si="9"/>
        <v>9.6039999999999993E-4</v>
      </c>
      <c r="X11" s="10">
        <f>CEILING(IF((1-$W11+$V11*X$3)&gt;X10,1-$W11+$V11*X$3,MAX(1-$W11+$V11*X$3,0.5*(MAX(X$4:X10)+1))),1)</f>
        <v>4</v>
      </c>
      <c r="Y11" s="10">
        <f>CEILING(IF((1-$W11+$V11*Y$3)&gt;Y10,1-$W11+$V11*Y$3,MAX(1-$W11+$V11*Y$3,0.5*(MAX(Y$4:Y10)+1))),1)</f>
        <v>4</v>
      </c>
      <c r="Z11" s="10">
        <f>CEILING(IF((1-$W11+$V11*Z$3)&gt;Z10,1-$W11+$V11*Z$3,MAX(1-$W11+$V11*Z$3,0.5*(MAX(Z$4:Z10)+1))),1)</f>
        <v>4</v>
      </c>
      <c r="AA11" s="10">
        <f>CEILING(IF((1-$W11+$V11*AA$3)&gt;AA10,1-$W11+$V11*AA$3,MAX(1-$W11+$V11*AA$3,0.5*(MAX(AA$4:AA10)+1))),1)</f>
        <v>4</v>
      </c>
      <c r="AB11" s="10">
        <f>CEILING(IF((1-$W11+$V11*AB$3)&gt;AB10,1-$W11+$V11*AB$3,MAX(1-$W11+$V11*AB$3,0.5*(MAX(AB$4:AB10)+1))),1)</f>
        <v>4</v>
      </c>
      <c r="AC11" s="10">
        <f>CEILING(IF((1-$W11+$V11*AC$3)&gt;AC10,1-$W11+$V11*AC$3,MAX(1-$W11+$V11*AC$3,0.5*(MAX(AC$4:AC10)+1))),1)</f>
        <v>3</v>
      </c>
      <c r="AD11" s="10">
        <f>CEILING(IF((1-$W11+$V11*AD$3)&gt;AD10,1-$W11+$V11*AD$3,MAX(1-$W11+$V11*AD$3,0.5*(MAX(AD$4:AD10)+1))),1)</f>
        <v>3</v>
      </c>
      <c r="AE11" s="10">
        <f>CEILING(IF((1-$W11+$V11*AE$3)&gt;AE10,1-$W11+$V11*AE$3,MAX(1-$W11+$V11*AE$3,0.5*(MAX(AE$4:AE10)+1))),1)</f>
        <v>3</v>
      </c>
      <c r="AF11" s="10">
        <f>CEILING(IF((1-$W11+$V11*AF$3)&gt;AF10,1-$W11+$V11*AF$3,MAX(1-$W11+$V11*AF$3,0.5*(MAX(AF$4:AF10)+1))),1)</f>
        <v>3</v>
      </c>
      <c r="AG11" s="10">
        <f>CEILING(IF((1-$W11+$V11*AG$3)&gt;AG10,1-$W11+$V11*AG$3,MAX(1-$W11+$V11*AG$3,0.5*(MAX(AG$4:AG10)+1))),1)</f>
        <v>2</v>
      </c>
      <c r="AH11" s="7">
        <v>7</v>
      </c>
      <c r="AI11" s="6">
        <f t="shared" si="10"/>
        <v>9.6039999999999993E-4</v>
      </c>
      <c r="AJ11" s="10">
        <f>IF((-$AI11+$AH11*AJ$3)&gt;AJ10,-$AI11+$AH11*AJ$3,MAX(-$AI11+$AH11*AJ$3,0.7*MAX(AJ$4:AJ10)))</f>
        <v>4.4262283242357308</v>
      </c>
      <c r="AK11" s="10">
        <f>IF((-$AI11+$AH11*AK$3)&gt;AK10,-$AI11+$AH11*AK$3,MAX(-$AI11+$AH11*AK$3,0.7*MAX(AK$4:AK10)))</f>
        <v>4.1990395999999999</v>
      </c>
      <c r="AL11" s="10">
        <f>IF((-$AI11+$AH11*AL$3)&gt;AL10,-$AI11+$AH11*AL$3,MAX(-$AI11+$AH11*AL$3,0.7*MAX(AL$4:AL10)))</f>
        <v>3.9588375746446665</v>
      </c>
      <c r="AM11" s="10">
        <f>IF((-$AI11+$AH11*AM$3)&gt;AM10,-$AI11+$AH11*AM$3,MAX(-$AI11+$AH11*AM$3,0.7*MAX(AM$4:AM10)))</f>
        <v>3.7030914354904274</v>
      </c>
      <c r="AN11" s="10">
        <f>IF((-$AI11+$AH11*AN$3)&gt;AN10,-$AI11+$AH11*AN$3,MAX(-$AI11+$AH11*AN$3,0.7*MAX(AN$4:AN10)))</f>
        <v>3.4283252398964494</v>
      </c>
      <c r="AO11" s="10">
        <f>IF((-$AI11+$AH11*AO$3)&gt;AO10,-$AI11+$AH11*AO$3,MAX(-$AI11+$AH11*AO$3,0.7*MAX(AO$4:AO10)))</f>
        <v>3.1295347684997061</v>
      </c>
      <c r="AP11" s="10">
        <f>IF((-$AI11+$AH11*AP$3)&gt;AP10,-$AI11+$AH11*AP$3,MAX(-$AI11+$AH11*AP$3,0.7*MAX(AP$4:AP10)))</f>
        <v>2.7990396000000004</v>
      </c>
      <c r="AQ11" s="10">
        <f>IF((-$AI11+$AH11*AQ$3)&gt;AQ10,-$AI11+$AH11*AQ$3,MAX(-$AI11+$AH11*AQ$3,0.7*MAX(AQ$4:AQ10)))</f>
        <v>2.4239107305964285</v>
      </c>
      <c r="AR11" s="10">
        <f>IF((-$AI11+$AH11*AR$3)&gt;AR10,-$AI11+$AH11*AR$3,MAX(-$AI11+$AH11*AR$3,0.7*MAX(AR$4:AR10)))</f>
        <v>1.9789385873223331</v>
      </c>
      <c r="AS11" s="10">
        <f>IF((-$AI11+$AH11*AS$3)&gt;AS10,-$AI11+$AH11*AS$3,MAX(-$AI11+$AH11*AS$3,0.7*MAX(AS$4:AS10)))</f>
        <v>1.3990396</v>
      </c>
      <c r="AT11" s="7">
        <v>7</v>
      </c>
      <c r="AU11" s="6">
        <f t="shared" si="11"/>
        <v>9.6039999999999993E-4</v>
      </c>
      <c r="AV11" s="10">
        <f t="shared" si="12"/>
        <v>4</v>
      </c>
      <c r="AW11" s="10">
        <f t="shared" si="1"/>
        <v>3</v>
      </c>
      <c r="AX11" s="10">
        <f t="shared" si="1"/>
        <v>3</v>
      </c>
      <c r="AY11" s="10">
        <f t="shared" si="1"/>
        <v>3</v>
      </c>
      <c r="AZ11" s="10">
        <f t="shared" si="1"/>
        <v>3</v>
      </c>
      <c r="BA11" s="10">
        <f t="shared" si="1"/>
        <v>3</v>
      </c>
      <c r="BB11" s="10">
        <f t="shared" si="1"/>
        <v>2</v>
      </c>
      <c r="BC11" s="10">
        <f t="shared" si="1"/>
        <v>2</v>
      </c>
      <c r="BD11" s="10">
        <f t="shared" si="1"/>
        <v>2</v>
      </c>
      <c r="BE11" s="10">
        <f t="shared" si="1"/>
        <v>1</v>
      </c>
    </row>
    <row r="12" spans="1:57">
      <c r="C12" s="1">
        <f t="shared" si="13"/>
        <v>93</v>
      </c>
      <c r="D12" s="3">
        <f t="shared" si="2"/>
        <v>0.44426512564903164</v>
      </c>
      <c r="E12" s="2">
        <f t="shared" si="3"/>
        <v>0.45825756949558394</v>
      </c>
      <c r="F12" s="2">
        <f t="shared" si="4"/>
        <v>0.408656334834051</v>
      </c>
      <c r="G12" s="2">
        <f t="shared" si="5"/>
        <v>0.60991802727907629</v>
      </c>
      <c r="H12" s="2">
        <f t="shared" si="6"/>
        <v>0.43127717305695656</v>
      </c>
      <c r="J12" s="7">
        <v>8</v>
      </c>
      <c r="K12" s="17">
        <f t="shared" si="7"/>
        <v>1.6383999999999999E-3</v>
      </c>
      <c r="L12" s="10">
        <f t="shared" si="8"/>
        <v>3.4035275817892234</v>
      </c>
      <c r="M12" s="10">
        <f t="shared" si="0"/>
        <v>3.2099844236382209</v>
      </c>
      <c r="N12" s="10">
        <f t="shared" si="0"/>
        <v>3.003997336882974</v>
      </c>
      <c r="O12" s="10">
        <f t="shared" si="0"/>
        <v>2.7828043409481737</v>
      </c>
      <c r="P12" s="10">
        <f t="shared" si="0"/>
        <v>2.5424397731313126</v>
      </c>
      <c r="Q12" s="10">
        <f t="shared" si="0"/>
        <v>2.2768399153212333</v>
      </c>
      <c r="R12" s="10">
        <f t="shared" si="0"/>
        <v>1.9758542456365551</v>
      </c>
      <c r="S12" s="10">
        <f t="shared" si="0"/>
        <v>1.6198765385053266</v>
      </c>
      <c r="T12" s="10">
        <f t="shared" si="0"/>
        <v>1.1593101396951551</v>
      </c>
      <c r="U12" s="10">
        <f t="shared" si="0"/>
        <v>0.25298221281347044</v>
      </c>
      <c r="V12" s="7">
        <v>8</v>
      </c>
      <c r="W12" s="6">
        <f t="shared" si="9"/>
        <v>1.6383999999999999E-3</v>
      </c>
      <c r="X12" s="10">
        <f>CEILING(IF((1-$W12+$V12*X$3)&gt;X11,1-$W12+$V12*X$3,MAX(1-$W12+$V12*X$3,0.5*(MAX(X$4:X11)+1))),1)</f>
        <v>5</v>
      </c>
      <c r="Y12" s="10">
        <f>CEILING(IF((1-$W12+$V12*Y$3)&gt;Y11,1-$W12+$V12*Y$3,MAX(1-$W12+$V12*Y$3,0.5*(MAX(Y$4:Y11)+1))),1)</f>
        <v>5</v>
      </c>
      <c r="Z12" s="10">
        <f>CEILING(IF((1-$W12+$V12*Z$3)&gt;Z11,1-$W12+$V12*Z$3,MAX(1-$W12+$V12*Z$3,0.5*(MAX(Z$4:Z11)+1))),1)</f>
        <v>5</v>
      </c>
      <c r="AA12" s="10">
        <f>CEILING(IF((1-$W12+$V12*AA$3)&gt;AA11,1-$W12+$V12*AA$3,MAX(1-$W12+$V12*AA$3,0.5*(MAX(AA$4:AA11)+1))),1)</f>
        <v>4</v>
      </c>
      <c r="AB12" s="10">
        <f>CEILING(IF((1-$W12+$V12*AB$3)&gt;AB11,1-$W12+$V12*AB$3,MAX(1-$W12+$V12*AB$3,0.5*(MAX(AB$4:AB11)+1))),1)</f>
        <v>4</v>
      </c>
      <c r="AC12" s="10">
        <f>CEILING(IF((1-$W12+$V12*AC$3)&gt;AC11,1-$W12+$V12*AC$3,MAX(1-$W12+$V12*AC$3,0.5*(MAX(AC$4:AC11)+1))),1)</f>
        <v>4</v>
      </c>
      <c r="AD12" s="10">
        <f>CEILING(IF((1-$W12+$V12*AD$3)&gt;AD11,1-$W12+$V12*AD$3,MAX(1-$W12+$V12*AD$3,0.5*(MAX(AD$4:AD11)+1))),1)</f>
        <v>3</v>
      </c>
      <c r="AE12" s="10">
        <f>CEILING(IF((1-$W12+$V12*AE$3)&gt;AE11,1-$W12+$V12*AE$3,MAX(1-$W12+$V12*AE$3,0.5*(MAX(AE$4:AE11)+1))),1)</f>
        <v>3</v>
      </c>
      <c r="AF12" s="10">
        <f>CEILING(IF((1-$W12+$V12*AF$3)&gt;AF11,1-$W12+$V12*AF$3,MAX(1-$W12+$V12*AF$3,0.5*(MAX(AF$4:AF11)+1))),1)</f>
        <v>3</v>
      </c>
      <c r="AG12" s="10">
        <f>CEILING(IF((1-$W12+$V12*AG$3)&gt;AG11,1-$W12+$V12*AG$3,MAX(1-$W12+$V12*AG$3,0.5*(MAX(AG$4:AG11)+1))),1)</f>
        <v>2</v>
      </c>
      <c r="AH12" s="7">
        <v>8</v>
      </c>
      <c r="AI12" s="6">
        <f t="shared" si="10"/>
        <v>1.6383999999999999E-3</v>
      </c>
      <c r="AJ12" s="10">
        <f>IF((-$AI12+$AH12*AJ$3)&gt;AJ11,-$AI12+$AH12*AJ$3,MAX(-$AI12+$AH12*AJ$3,0.7*MAX(AJ$4:AJ11)))</f>
        <v>5.058005856269407</v>
      </c>
      <c r="AK12" s="10">
        <f>IF((-$AI12+$AH12*AK$3)&gt;AK11,-$AI12+$AH12*AK$3,MAX(-$AI12+$AH12*AK$3,0.7*MAX(AK$4:AK11)))</f>
        <v>4.7983615999999998</v>
      </c>
      <c r="AL12" s="10">
        <f>IF((-$AI12+$AH12*AL$3)&gt;AL11,-$AI12+$AH12*AL$3,MAX(-$AI12+$AH12*AL$3,0.7*MAX(AL$4:AL11)))</f>
        <v>4.5238449995939041</v>
      </c>
      <c r="AM12" s="10">
        <f>IF((-$AI12+$AH12*AM$3)&gt;AM11,-$AI12+$AH12*AM$3,MAX(-$AI12+$AH12*AM$3,0.7*MAX(AM$4:AM11)))</f>
        <v>4.2315636977033453</v>
      </c>
      <c r="AN12" s="10">
        <f>IF((-$AI12+$AH12*AN$3)&gt;AN11,-$AI12+$AH12*AN$3,MAX(-$AI12+$AH12*AN$3,0.7*MAX(AN$4:AN11)))</f>
        <v>3.9175451884530847</v>
      </c>
      <c r="AO12" s="10">
        <f>IF((-$AI12+$AH12*AO$3)&gt;AO11,-$AI12+$AH12*AO$3,MAX(-$AI12+$AH12*AO$3,0.7*MAX(AO$4:AO11)))</f>
        <v>3.5760703639996638</v>
      </c>
      <c r="AP12" s="10">
        <f>IF((-$AI12+$AH12*AP$3)&gt;AP11,-$AI12+$AH12*AP$3,MAX(-$AI12+$AH12*AP$3,0.7*MAX(AP$4:AP11)))</f>
        <v>3.1983616000000001</v>
      </c>
      <c r="AQ12" s="10">
        <f>IF((-$AI12+$AH12*AQ$3)&gt;AQ11,-$AI12+$AH12*AQ$3,MAX(-$AI12+$AH12*AQ$3,0.7*MAX(AQ$4:AQ11)))</f>
        <v>2.7696428921102036</v>
      </c>
      <c r="AR12" s="10">
        <f>IF((-$AI12+$AH12*AR$3)&gt;AR11,-$AI12+$AH12*AR$3,MAX(-$AI12+$AH12*AR$3,0.7*MAX(AR$4:AR11)))</f>
        <v>2.261103299796952</v>
      </c>
      <c r="AS12" s="10">
        <f>IF((-$AI12+$AH12*AS$3)&gt;AS11,-$AI12+$AH12*AS$3,MAX(-$AI12+$AH12*AS$3,0.7*MAX(AS$4:AS11)))</f>
        <v>1.5983616</v>
      </c>
      <c r="AT12" s="7">
        <v>8</v>
      </c>
      <c r="AU12" s="6">
        <f t="shared" si="11"/>
        <v>1.6383999999999999E-3</v>
      </c>
      <c r="AV12" s="10">
        <f t="shared" si="12"/>
        <v>4</v>
      </c>
      <c r="AW12" s="10">
        <f t="shared" si="1"/>
        <v>4</v>
      </c>
      <c r="AX12" s="10">
        <f t="shared" si="1"/>
        <v>4</v>
      </c>
      <c r="AY12" s="10">
        <f t="shared" si="1"/>
        <v>3</v>
      </c>
      <c r="AZ12" s="10">
        <f t="shared" si="1"/>
        <v>3</v>
      </c>
      <c r="BA12" s="10">
        <f t="shared" si="1"/>
        <v>3</v>
      </c>
      <c r="BB12" s="10">
        <f t="shared" si="1"/>
        <v>3</v>
      </c>
      <c r="BC12" s="10">
        <f t="shared" si="1"/>
        <v>2</v>
      </c>
      <c r="BD12" s="10">
        <f t="shared" si="1"/>
        <v>2</v>
      </c>
      <c r="BE12" s="10">
        <f t="shared" si="1"/>
        <v>2</v>
      </c>
    </row>
    <row r="13" spans="1:57">
      <c r="C13" s="1">
        <f t="shared" si="13"/>
        <v>92</v>
      </c>
      <c r="D13" s="3">
        <f t="shared" si="2"/>
        <v>0.44308167988433134</v>
      </c>
      <c r="E13" s="2">
        <f t="shared" si="3"/>
        <v>0.45552167895721496</v>
      </c>
      <c r="F13" s="2">
        <f t="shared" si="4"/>
        <v>0.40620192023179802</v>
      </c>
      <c r="G13" s="2">
        <f t="shared" si="5"/>
        <v>0.60663003552412409</v>
      </c>
      <c r="H13" s="2">
        <f t="shared" si="6"/>
        <v>0.42895221179054432</v>
      </c>
      <c r="J13" s="7">
        <v>9</v>
      </c>
      <c r="K13" s="17">
        <f t="shared" si="7"/>
        <v>2.6243999999999998E-3</v>
      </c>
      <c r="L13" s="10">
        <f t="shared" si="8"/>
        <v>3.8289685295128764</v>
      </c>
      <c r="M13" s="10">
        <f t="shared" si="0"/>
        <v>3.6112324765929986</v>
      </c>
      <c r="N13" s="10">
        <f t="shared" si="0"/>
        <v>3.3794970039933458</v>
      </c>
      <c r="O13" s="10">
        <f t="shared" si="0"/>
        <v>3.1306548835666956</v>
      </c>
      <c r="P13" s="10">
        <f t="shared" si="0"/>
        <v>2.8602447447727268</v>
      </c>
      <c r="Q13" s="10">
        <f t="shared" si="0"/>
        <v>2.5614449047363874</v>
      </c>
      <c r="R13" s="10">
        <f t="shared" si="0"/>
        <v>2.2228360263411244</v>
      </c>
      <c r="S13" s="10">
        <f t="shared" si="0"/>
        <v>1.8223611058184925</v>
      </c>
      <c r="T13" s="10">
        <f t="shared" si="0"/>
        <v>1.3042239071570494</v>
      </c>
      <c r="U13" s="10">
        <f t="shared" si="0"/>
        <v>0.28460498941515422</v>
      </c>
      <c r="V13" s="7">
        <v>9</v>
      </c>
      <c r="W13" s="6">
        <f t="shared" si="9"/>
        <v>2.6243999999999998E-3</v>
      </c>
      <c r="X13" s="10">
        <f>CEILING(IF((1-$W13+$V13*X$3)&gt;X12,1-$W13+$V13*X$3,MAX(1-$W13+$V13*X$3,0.5*(MAX(X$4:X12)+1))),1)</f>
        <v>5</v>
      </c>
      <c r="Y13" s="10">
        <f>CEILING(IF((1-$W13+$V13*Y$3)&gt;Y12,1-$W13+$V13*Y$3,MAX(1-$W13+$V13*Y$3,0.5*(MAX(Y$4:Y12)+1))),1)</f>
        <v>5</v>
      </c>
      <c r="Z13" s="10">
        <f>CEILING(IF((1-$W13+$V13*Z$3)&gt;Z12,1-$W13+$V13*Z$3,MAX(1-$W13+$V13*Z$3,0.5*(MAX(Z$4:Z12)+1))),1)</f>
        <v>5</v>
      </c>
      <c r="AA13" s="10">
        <f>CEILING(IF((1-$W13+$V13*AA$3)&gt;AA12,1-$W13+$V13*AA$3,MAX(1-$W13+$V13*AA$3,0.5*(MAX(AA$4:AA12)+1))),1)</f>
        <v>5</v>
      </c>
      <c r="AB13" s="10">
        <f>CEILING(IF((1-$W13+$V13*AB$3)&gt;AB12,1-$W13+$V13*AB$3,MAX(1-$W13+$V13*AB$3,0.5*(MAX(AB$4:AB12)+1))),1)</f>
        <v>4</v>
      </c>
      <c r="AC13" s="10">
        <f>CEILING(IF((1-$W13+$V13*AC$3)&gt;AC12,1-$W13+$V13*AC$3,MAX(1-$W13+$V13*AC$3,0.5*(MAX(AC$4:AC12)+1))),1)</f>
        <v>4</v>
      </c>
      <c r="AD13" s="10">
        <f>CEILING(IF((1-$W13+$V13*AD$3)&gt;AD12,1-$W13+$V13*AD$3,MAX(1-$W13+$V13*AD$3,0.5*(MAX(AD$4:AD12)+1))),1)</f>
        <v>4</v>
      </c>
      <c r="AE13" s="10">
        <f>CEILING(IF((1-$W13+$V13*AE$3)&gt;AE12,1-$W13+$V13*AE$3,MAX(1-$W13+$V13*AE$3,0.5*(MAX(AE$4:AE12)+1))),1)</f>
        <v>3</v>
      </c>
      <c r="AF13" s="10">
        <f>CEILING(IF((1-$W13+$V13*AF$3)&gt;AF12,1-$W13+$V13*AF$3,MAX(1-$W13+$V13*AF$3,0.5*(MAX(AF$4:AF12)+1))),1)</f>
        <v>3</v>
      </c>
      <c r="AG13" s="10">
        <f>CEILING(IF((1-$W13+$V13*AG$3)&gt;AG12,1-$W13+$V13*AG$3,MAX(1-$W13+$V13*AG$3,0.5*(MAX(AG$4:AG12)+1))),1)</f>
        <v>2</v>
      </c>
      <c r="AH13" s="7">
        <v>9</v>
      </c>
      <c r="AI13" s="6">
        <f t="shared" si="10"/>
        <v>2.6243999999999998E-3</v>
      </c>
      <c r="AJ13" s="10">
        <f>IF((-$AI13+$AH13*AJ$3)&gt;AJ12,-$AI13+$AH13*AJ$3,MAX(-$AI13+$AH13*AJ$3,0.7*MAX(AJ$4:AJ12)))</f>
        <v>5.6894753883030829</v>
      </c>
      <c r="AK13" s="10">
        <f>IF((-$AI13+$AH13*AK$3)&gt;AK12,-$AI13+$AH13*AK$3,MAX(-$AI13+$AH13*AK$3,0.7*MAX(AK$4:AK12)))</f>
        <v>5.3973755999999993</v>
      </c>
      <c r="AL13" s="10">
        <f>IF((-$AI13+$AH13*AL$3)&gt;AL12,-$AI13+$AH13*AL$3,MAX(-$AI13+$AH13*AL$3,0.7*MAX(AL$4:AL12)))</f>
        <v>5.0885444245431417</v>
      </c>
      <c r="AM13" s="10">
        <f>IF((-$AI13+$AH13*AM$3)&gt;AM12,-$AI13+$AH13*AM$3,MAX(-$AI13+$AH13*AM$3,0.7*MAX(AM$4:AM12)))</f>
        <v>4.7597279599162636</v>
      </c>
      <c r="AN13" s="10">
        <f>IF((-$AI13+$AH13*AN$3)&gt;AN12,-$AI13+$AH13*AN$3,MAX(-$AI13+$AH13*AN$3,0.7*MAX(AN$4:AN12)))</f>
        <v>4.4064571370097205</v>
      </c>
      <c r="AO13" s="10">
        <f>IF((-$AI13+$AH13*AO$3)&gt;AO12,-$AI13+$AH13*AO$3,MAX(-$AI13+$AH13*AO$3,0.7*MAX(AO$4:AO12)))</f>
        <v>4.022297959499622</v>
      </c>
      <c r="AP13" s="10">
        <f>IF((-$AI13+$AH13*AP$3)&gt;AP12,-$AI13+$AH13*AP$3,MAX(-$AI13+$AH13*AP$3,0.7*MAX(AP$4:AP12)))</f>
        <v>3.5973755999999999</v>
      </c>
      <c r="AQ13" s="10">
        <f>IF((-$AI13+$AH13*AQ$3)&gt;AQ12,-$AI13+$AH13*AQ$3,MAX(-$AI13+$AH13*AQ$3,0.7*MAX(AQ$4:AQ12)))</f>
        <v>3.1150670536239788</v>
      </c>
      <c r="AR13" s="10">
        <f>IF((-$AI13+$AH13*AR$3)&gt;AR12,-$AI13+$AH13*AR$3,MAX(-$AI13+$AH13*AR$3,0.7*MAX(AR$4:AR12)))</f>
        <v>2.5429600122715708</v>
      </c>
      <c r="AS13" s="10">
        <f>IF((-$AI13+$AH13*AS$3)&gt;AS12,-$AI13+$AH13*AS$3,MAX(-$AI13+$AH13*AS$3,0.7*MAX(AS$4:AS12)))</f>
        <v>1.7973756000000001</v>
      </c>
      <c r="AT13" s="7">
        <v>9</v>
      </c>
      <c r="AU13" s="6">
        <f t="shared" si="11"/>
        <v>2.6243999999999998E-3</v>
      </c>
      <c r="AV13" s="10">
        <f t="shared" si="12"/>
        <v>5</v>
      </c>
      <c r="AW13" s="10">
        <f t="shared" si="1"/>
        <v>4</v>
      </c>
      <c r="AX13" s="10">
        <f t="shared" si="1"/>
        <v>4</v>
      </c>
      <c r="AY13" s="10">
        <f t="shared" si="1"/>
        <v>4</v>
      </c>
      <c r="AZ13" s="10">
        <f t="shared" si="1"/>
        <v>4</v>
      </c>
      <c r="BA13" s="10">
        <f t="shared" si="1"/>
        <v>3</v>
      </c>
      <c r="BB13" s="10">
        <f t="shared" si="1"/>
        <v>3</v>
      </c>
      <c r="BC13" s="10">
        <f t="shared" si="1"/>
        <v>3</v>
      </c>
      <c r="BD13" s="10">
        <f t="shared" si="1"/>
        <v>2</v>
      </c>
      <c r="BE13" s="10">
        <f t="shared" si="1"/>
        <v>2</v>
      </c>
    </row>
    <row r="14" spans="1:57">
      <c r="C14" s="1">
        <f t="shared" si="13"/>
        <v>91</v>
      </c>
      <c r="D14" s="3">
        <f t="shared" si="2"/>
        <v>0.4418840607796598</v>
      </c>
      <c r="E14" s="2">
        <f t="shared" si="3"/>
        <v>0.45276925690687087</v>
      </c>
      <c r="F14" s="2">
        <f t="shared" si="4"/>
        <v>0.40373258476372698</v>
      </c>
      <c r="G14" s="2">
        <f t="shared" si="5"/>
        <v>0.60332412515993428</v>
      </c>
      <c r="H14" s="2">
        <f t="shared" si="6"/>
        <v>0.42661458015403086</v>
      </c>
      <c r="J14" s="7">
        <v>10</v>
      </c>
      <c r="K14" s="17">
        <f t="shared" si="7"/>
        <v>4.0000000000000001E-3</v>
      </c>
      <c r="L14" s="10">
        <f t="shared" si="8"/>
        <v>4.2544094772365293</v>
      </c>
      <c r="M14" s="10">
        <f t="shared" si="0"/>
        <v>4.0124805295477763</v>
      </c>
      <c r="N14" s="10">
        <f t="shared" si="0"/>
        <v>3.7549966711037177</v>
      </c>
      <c r="O14" s="10">
        <f t="shared" si="0"/>
        <v>3.4785054261852171</v>
      </c>
      <c r="P14" s="10">
        <f t="shared" si="0"/>
        <v>3.178049716414141</v>
      </c>
      <c r="Q14" s="10">
        <f t="shared" si="0"/>
        <v>2.8460498941515415</v>
      </c>
      <c r="R14" s="10">
        <f t="shared" si="0"/>
        <v>2.4698178070456938</v>
      </c>
      <c r="S14" s="10">
        <f t="shared" si="0"/>
        <v>2.0248456731316584</v>
      </c>
      <c r="T14" s="10">
        <f t="shared" si="0"/>
        <v>1.4491376746189437</v>
      </c>
      <c r="U14" s="10">
        <f t="shared" si="0"/>
        <v>0.31622776601683805</v>
      </c>
      <c r="V14" s="7">
        <v>10</v>
      </c>
      <c r="W14" s="6">
        <f t="shared" si="9"/>
        <v>4.0000000000000001E-3</v>
      </c>
      <c r="X14" s="10">
        <f>CEILING(IF((1-$W14+$V14*X$3)&gt;X13,1-$W14+$V14*X$3,MAX(1-$W14+$V14*X$3,0.5*(MAX(X$4:X13)+1))),1)</f>
        <v>6</v>
      </c>
      <c r="Y14" s="10">
        <f>CEILING(IF((1-$W14+$V14*Y$3)&gt;Y13,1-$W14+$V14*Y$3,MAX(1-$W14+$V14*Y$3,0.5*(MAX(Y$4:Y13)+1))),1)</f>
        <v>6</v>
      </c>
      <c r="Z14" s="10">
        <f>CEILING(IF((1-$W14+$V14*Z$3)&gt;Z13,1-$W14+$V14*Z$3,MAX(1-$W14+$V14*Z$3,0.5*(MAX(Z$4:Z13)+1))),1)</f>
        <v>5</v>
      </c>
      <c r="AA14" s="10">
        <f>CEILING(IF((1-$W14+$V14*AA$3)&gt;AA13,1-$W14+$V14*AA$3,MAX(1-$W14+$V14*AA$3,0.5*(MAX(AA$4:AA13)+1))),1)</f>
        <v>5</v>
      </c>
      <c r="AB14" s="10">
        <f>CEILING(IF((1-$W14+$V14*AB$3)&gt;AB13,1-$W14+$V14*AB$3,MAX(1-$W14+$V14*AB$3,0.5*(MAX(AB$4:AB13)+1))),1)</f>
        <v>5</v>
      </c>
      <c r="AC14" s="10">
        <f>CEILING(IF((1-$W14+$V14*AC$3)&gt;AC13,1-$W14+$V14*AC$3,MAX(1-$W14+$V14*AC$3,0.5*(MAX(AC$4:AC13)+1))),1)</f>
        <v>4</v>
      </c>
      <c r="AD14" s="10">
        <f>CEILING(IF((1-$W14+$V14*AD$3)&gt;AD13,1-$W14+$V14*AD$3,MAX(1-$W14+$V14*AD$3,0.5*(MAX(AD$4:AD13)+1))),1)</f>
        <v>4</v>
      </c>
      <c r="AE14" s="10">
        <f>CEILING(IF((1-$W14+$V14*AE$3)&gt;AE13,1-$W14+$V14*AE$3,MAX(1-$W14+$V14*AE$3,0.5*(MAX(AE$4:AE13)+1))),1)</f>
        <v>4</v>
      </c>
      <c r="AF14" s="10">
        <f>CEILING(IF((1-$W14+$V14*AF$3)&gt;AF13,1-$W14+$V14*AF$3,MAX(1-$W14+$V14*AF$3,0.5*(MAX(AF$4:AF13)+1))),1)</f>
        <v>3</v>
      </c>
      <c r="AG14" s="10">
        <f>CEILING(IF((1-$W14+$V14*AG$3)&gt;AG13,1-$W14+$V14*AG$3,MAX(1-$W14+$V14*AG$3,0.5*(MAX(AG$4:AG13)+1))),1)</f>
        <v>2</v>
      </c>
      <c r="AH14" s="7">
        <v>10</v>
      </c>
      <c r="AI14" s="6">
        <f t="shared" si="10"/>
        <v>4.0000000000000001E-3</v>
      </c>
      <c r="AJ14" s="10">
        <f>IF((-$AI14+$AH14*AJ$3)&gt;AJ13,-$AI14+$AH14*AJ$3,MAX(-$AI14+$AH14*AJ$3,0.7*MAX(AJ$4:AJ13)))</f>
        <v>6.3205553203367595</v>
      </c>
      <c r="AK14" s="10">
        <f>IF((-$AI14+$AH14*AK$3)&gt;AK13,-$AI14+$AH14*AK$3,MAX(-$AI14+$AH14*AK$3,0.7*MAX(AK$4:AK13)))</f>
        <v>5.9960000000000004</v>
      </c>
      <c r="AL14" s="10">
        <f>IF((-$AI14+$AH14*AL$3)&gt;AL13,-$AI14+$AH14*AL$3,MAX(-$AI14+$AH14*AL$3,0.7*MAX(AL$4:AL13)))</f>
        <v>5.6528542494923801</v>
      </c>
      <c r="AM14" s="10">
        <f>IF((-$AI14+$AH14*AM$3)&gt;AM13,-$AI14+$AH14*AM$3,MAX(-$AI14+$AH14*AM$3,0.7*MAX(AM$4:AM13)))</f>
        <v>5.2875026221291819</v>
      </c>
      <c r="AN14" s="10">
        <f>IF((-$AI14+$AH14*AN$3)&gt;AN13,-$AI14+$AH14*AN$3,MAX(-$AI14+$AH14*AN$3,0.7*MAX(AN$4:AN13)))</f>
        <v>4.8949794855663562</v>
      </c>
      <c r="AO14" s="10">
        <f>IF((-$AI14+$AH14*AO$3)&gt;AO13,-$AI14+$AH14*AO$3,MAX(-$AI14+$AH14*AO$3,0.7*MAX(AO$4:AO13)))</f>
        <v>4.4681359549995801</v>
      </c>
      <c r="AP14" s="10">
        <f>IF((-$AI14+$AH14*AP$3)&gt;AP13,-$AI14+$AH14*AP$3,MAX(-$AI14+$AH14*AP$3,0.7*MAX(AP$4:AP13)))</f>
        <v>3.996</v>
      </c>
      <c r="AQ14" s="10">
        <f>IF((-$AI14+$AH14*AQ$3)&gt;AQ13,-$AI14+$AH14*AQ$3,MAX(-$AI14+$AH14*AQ$3,0.7*MAX(AQ$4:AQ13)))</f>
        <v>3.4601016151377544</v>
      </c>
      <c r="AR14" s="10">
        <f>IF((-$AI14+$AH14*AR$3)&gt;AR13,-$AI14+$AH14*AR$3,MAX(-$AI14+$AH14*AR$3,0.7*MAX(AR$4:AR13)))</f>
        <v>2.8244271247461898</v>
      </c>
      <c r="AS14" s="10">
        <f>IF((-$AI14+$AH14*AS$3)&gt;AS13,-$AI14+$AH14*AS$3,MAX(-$AI14+$AH14*AS$3,0.7*MAX(AS$4:AS13)))</f>
        <v>1.996</v>
      </c>
      <c r="AT14" s="7">
        <v>10</v>
      </c>
      <c r="AU14" s="6">
        <f t="shared" si="11"/>
        <v>4.0000000000000001E-3</v>
      </c>
      <c r="AV14" s="10">
        <f t="shared" si="12"/>
        <v>5</v>
      </c>
      <c r="AW14" s="10">
        <f t="shared" si="1"/>
        <v>5</v>
      </c>
      <c r="AX14" s="10">
        <f t="shared" si="1"/>
        <v>4</v>
      </c>
      <c r="AY14" s="10">
        <f t="shared" si="1"/>
        <v>4</v>
      </c>
      <c r="AZ14" s="10">
        <f t="shared" si="1"/>
        <v>4</v>
      </c>
      <c r="BA14" s="10">
        <f t="shared" si="1"/>
        <v>4</v>
      </c>
      <c r="BB14" s="10">
        <f t="shared" si="1"/>
        <v>3</v>
      </c>
      <c r="BC14" s="10">
        <f t="shared" si="1"/>
        <v>3</v>
      </c>
      <c r="BD14" s="10">
        <f t="shared" si="1"/>
        <v>2</v>
      </c>
      <c r="BE14" s="10">
        <f t="shared" si="1"/>
        <v>2</v>
      </c>
    </row>
    <row r="15" spans="1:57">
      <c r="C15" s="1">
        <f t="shared" si="13"/>
        <v>90</v>
      </c>
      <c r="D15" s="3">
        <f t="shared" si="2"/>
        <v>0.44067192472642536</v>
      </c>
      <c r="E15" s="2">
        <f t="shared" si="3"/>
        <v>0.45</v>
      </c>
      <c r="F15" s="2">
        <f t="shared" si="4"/>
        <v>0.40124805295477761</v>
      </c>
      <c r="G15" s="2">
        <f t="shared" si="5"/>
        <v>0.6</v>
      </c>
      <c r="H15" s="2">
        <f t="shared" si="6"/>
        <v>0.42426406871192845</v>
      </c>
      <c r="J15" s="7">
        <v>11</v>
      </c>
      <c r="K15" s="17">
        <f t="shared" si="7"/>
        <v>5.8563999999999995E-3</v>
      </c>
      <c r="L15" s="10">
        <f t="shared" si="8"/>
        <v>4.6798504249601827</v>
      </c>
      <c r="M15" s="10">
        <f t="shared" si="0"/>
        <v>4.4137285825025536</v>
      </c>
      <c r="N15" s="10">
        <f t="shared" si="0"/>
        <v>4.1304963382140896</v>
      </c>
      <c r="O15" s="10">
        <f t="shared" si="0"/>
        <v>3.826355968803739</v>
      </c>
      <c r="P15" s="10">
        <f t="shared" si="0"/>
        <v>3.4958546880555548</v>
      </c>
      <c r="Q15" s="10">
        <f t="shared" si="0"/>
        <v>3.1306548835666956</v>
      </c>
      <c r="R15" s="10">
        <f t="shared" si="0"/>
        <v>2.7167995877502631</v>
      </c>
      <c r="S15" s="10">
        <f t="shared" si="0"/>
        <v>2.2273302404448243</v>
      </c>
      <c r="T15" s="10">
        <f t="shared" si="0"/>
        <v>1.5940514420808383</v>
      </c>
      <c r="U15" s="10">
        <f t="shared" si="0"/>
        <v>0.34785054261852189</v>
      </c>
      <c r="V15" s="7">
        <v>11</v>
      </c>
      <c r="W15" s="6">
        <f t="shared" si="9"/>
        <v>5.8563999999999995E-3</v>
      </c>
      <c r="X15" s="10">
        <f>CEILING(IF((1-$W15+$V15*X$3)&gt;X14,1-$W15+$V15*X$3,MAX(1-$W15+$V15*X$3,0.5*(MAX(X$4:X14)+1))),1)</f>
        <v>6</v>
      </c>
      <c r="Y15" s="10">
        <f>CEILING(IF((1-$W15+$V15*Y$3)&gt;Y14,1-$W15+$V15*Y$3,MAX(1-$W15+$V15*Y$3,0.5*(MAX(Y$4:Y14)+1))),1)</f>
        <v>6</v>
      </c>
      <c r="Z15" s="10">
        <f>CEILING(IF((1-$W15+$V15*Z$3)&gt;Z14,1-$W15+$V15*Z$3,MAX(1-$W15+$V15*Z$3,0.5*(MAX(Z$4:Z14)+1))),1)</f>
        <v>6</v>
      </c>
      <c r="AA15" s="10">
        <f>CEILING(IF((1-$W15+$V15*AA$3)&gt;AA14,1-$W15+$V15*AA$3,MAX(1-$W15+$V15*AA$3,0.5*(MAX(AA$4:AA14)+1))),1)</f>
        <v>5</v>
      </c>
      <c r="AB15" s="10">
        <f>CEILING(IF((1-$W15+$V15*AB$3)&gt;AB14,1-$W15+$V15*AB$3,MAX(1-$W15+$V15*AB$3,0.5*(MAX(AB$4:AB14)+1))),1)</f>
        <v>5</v>
      </c>
      <c r="AC15" s="10">
        <f>CEILING(IF((1-$W15+$V15*AC$3)&gt;AC14,1-$W15+$V15*AC$3,MAX(1-$W15+$V15*AC$3,0.5*(MAX(AC$4:AC14)+1))),1)</f>
        <v>5</v>
      </c>
      <c r="AD15" s="10">
        <f>CEILING(IF((1-$W15+$V15*AD$3)&gt;AD14,1-$W15+$V15*AD$3,MAX(1-$W15+$V15*AD$3,0.5*(MAX(AD$4:AD14)+1))),1)</f>
        <v>4</v>
      </c>
      <c r="AE15" s="10">
        <f>CEILING(IF((1-$W15+$V15*AE$3)&gt;AE14,1-$W15+$V15*AE$3,MAX(1-$W15+$V15*AE$3,0.5*(MAX(AE$4:AE14)+1))),1)</f>
        <v>4</v>
      </c>
      <c r="AF15" s="10">
        <f>CEILING(IF((1-$W15+$V15*AF$3)&gt;AF14,1-$W15+$V15*AF$3,MAX(1-$W15+$V15*AF$3,0.5*(MAX(AF$4:AF14)+1))),1)</f>
        <v>3</v>
      </c>
      <c r="AG15" s="10">
        <f>CEILING(IF((1-$W15+$V15*AG$3)&gt;AG14,1-$W15+$V15*AG$3,MAX(1-$W15+$V15*AG$3,0.5*(MAX(AG$4:AG14)+1))),1)</f>
        <v>2</v>
      </c>
      <c r="AH15" s="7">
        <v>11</v>
      </c>
      <c r="AI15" s="6">
        <f t="shared" si="10"/>
        <v>5.8563999999999995E-3</v>
      </c>
      <c r="AJ15" s="10">
        <f>IF((-$AI15+$AH15*AJ$3)&gt;AJ14,-$AI15+$AH15*AJ$3,MAX(-$AI15+$AH15*AJ$3,0.7*MAX(AJ$4:AJ14)))</f>
        <v>6.9511544523704352</v>
      </c>
      <c r="AK15" s="10">
        <f>IF((-$AI15+$AH15*AK$3)&gt;AK14,-$AI15+$AH15*AK$3,MAX(-$AI15+$AH15*AK$3,0.7*MAX(AK$4:AK14)))</f>
        <v>6.5941435999999998</v>
      </c>
      <c r="AL15" s="10">
        <f>IF((-$AI15+$AH15*AL$3)&gt;AL14,-$AI15+$AH15*AL$3,MAX(-$AI15+$AH15*AL$3,0.7*MAX(AL$4:AL14)))</f>
        <v>6.2166832744416185</v>
      </c>
      <c r="AM15" s="10">
        <f>IF((-$AI15+$AH15*AM$3)&gt;AM14,-$AI15+$AH15*AM$3,MAX(-$AI15+$AH15*AM$3,0.7*MAX(AM$4:AM14)))</f>
        <v>5.8147964843421001</v>
      </c>
      <c r="AN15" s="10">
        <f>IF((-$AI15+$AH15*AN$3)&gt;AN14,-$AI15+$AH15*AN$3,MAX(-$AI15+$AH15*AN$3,0.7*MAX(AN$4:AN14)))</f>
        <v>5.3830210341229918</v>
      </c>
      <c r="AO15" s="10">
        <f>IF((-$AI15+$AH15*AO$3)&gt;AO14,-$AI15+$AH15*AO$3,MAX(-$AI15+$AH15*AO$3,0.7*MAX(AO$4:AO14)))</f>
        <v>4.9134931504995381</v>
      </c>
      <c r="AP15" s="10">
        <f>IF((-$AI15+$AH15*AP$3)&gt;AP14,-$AI15+$AH15*AP$3,MAX(-$AI15+$AH15*AP$3,0.7*MAX(AP$4:AP14)))</f>
        <v>4.3941436000000005</v>
      </c>
      <c r="AQ15" s="10">
        <f>IF((-$AI15+$AH15*AQ$3)&gt;AQ14,-$AI15+$AH15*AQ$3,MAX(-$AI15+$AH15*AQ$3,0.7*MAX(AQ$4:AQ14)))</f>
        <v>3.8046553766515303</v>
      </c>
      <c r="AR15" s="10">
        <f>IF((-$AI15+$AH15*AR$3)&gt;AR14,-$AI15+$AH15*AR$3,MAX(-$AI15+$AH15*AR$3,0.7*MAX(AR$4:AR14)))</f>
        <v>3.1054134372208093</v>
      </c>
      <c r="AS15" s="10">
        <f>IF((-$AI15+$AH15*AS$3)&gt;AS14,-$AI15+$AH15*AS$3,MAX(-$AI15+$AH15*AS$3,0.7*MAX(AS$4:AS14)))</f>
        <v>2.1941436000000003</v>
      </c>
      <c r="AT15" s="7">
        <v>11</v>
      </c>
      <c r="AU15" s="6">
        <f t="shared" si="11"/>
        <v>5.8563999999999995E-3</v>
      </c>
      <c r="AV15" s="10">
        <f t="shared" si="12"/>
        <v>5</v>
      </c>
      <c r="AW15" s="10">
        <f t="shared" si="1"/>
        <v>5</v>
      </c>
      <c r="AX15" s="10">
        <f t="shared" si="1"/>
        <v>5</v>
      </c>
      <c r="AY15" s="10">
        <f t="shared" si="1"/>
        <v>5</v>
      </c>
      <c r="AZ15" s="10">
        <f t="shared" si="1"/>
        <v>4</v>
      </c>
      <c r="BA15" s="10">
        <f t="shared" si="1"/>
        <v>4</v>
      </c>
      <c r="BB15" s="10">
        <f t="shared" si="1"/>
        <v>4</v>
      </c>
      <c r="BC15" s="10">
        <f t="shared" si="1"/>
        <v>3</v>
      </c>
      <c r="BD15" s="10">
        <f t="shared" si="1"/>
        <v>3</v>
      </c>
      <c r="BE15" s="10">
        <f t="shared" si="1"/>
        <v>2</v>
      </c>
    </row>
    <row r="16" spans="1:57">
      <c r="C16" s="1">
        <f t="shared" si="13"/>
        <v>89</v>
      </c>
      <c r="D16" s="3">
        <f t="shared" si="2"/>
        <v>0.4394449154672439</v>
      </c>
      <c r="E16" s="2">
        <f t="shared" si="3"/>
        <v>0.44721359549995798</v>
      </c>
      <c r="F16" s="2">
        <f t="shared" si="4"/>
        <v>0.39874804074753772</v>
      </c>
      <c r="G16" s="2">
        <f t="shared" si="5"/>
        <v>0.59665735560705191</v>
      </c>
      <c r="H16" s="2">
        <f t="shared" si="6"/>
        <v>0.42190046219457972</v>
      </c>
      <c r="J16" s="7">
        <v>12</v>
      </c>
      <c r="K16" s="17">
        <f t="shared" si="7"/>
        <v>8.2944000000000004E-3</v>
      </c>
      <c r="L16" s="10">
        <f t="shared" si="8"/>
        <v>5.1052913726838351</v>
      </c>
      <c r="M16" s="10">
        <f t="shared" si="0"/>
        <v>4.8149766354573309</v>
      </c>
      <c r="N16" s="10">
        <f t="shared" si="0"/>
        <v>4.5059960053244605</v>
      </c>
      <c r="O16" s="10">
        <f t="shared" si="0"/>
        <v>4.1742065114222608</v>
      </c>
      <c r="P16" s="10">
        <f t="shared" si="0"/>
        <v>3.813659659696969</v>
      </c>
      <c r="Q16" s="10">
        <f t="shared" si="0"/>
        <v>3.4152598729818502</v>
      </c>
      <c r="R16" s="10">
        <f t="shared" si="0"/>
        <v>2.9637813684548329</v>
      </c>
      <c r="S16" s="10">
        <f t="shared" si="0"/>
        <v>2.4298148077579897</v>
      </c>
      <c r="T16" s="10">
        <f t="shared" si="0"/>
        <v>1.7389652095427326</v>
      </c>
      <c r="U16" s="10">
        <f t="shared" si="0"/>
        <v>0.37947331922020566</v>
      </c>
      <c r="V16" s="7">
        <v>12</v>
      </c>
      <c r="W16" s="6">
        <f t="shared" si="9"/>
        <v>8.2944000000000004E-3</v>
      </c>
      <c r="X16" s="10">
        <f>CEILING(IF((1-$W16+$V16*X$3)&gt;X15,1-$W16+$V16*X$3,MAX(1-$W16+$V16*X$3,0.5*(MAX(X$4:X15)+1))),1)</f>
        <v>7</v>
      </c>
      <c r="Y16" s="10">
        <f>CEILING(IF((1-$W16+$V16*Y$3)&gt;Y15,1-$W16+$V16*Y$3,MAX(1-$W16+$V16*Y$3,0.5*(MAX(Y$4:Y15)+1))),1)</f>
        <v>6</v>
      </c>
      <c r="Z16" s="10">
        <f>CEILING(IF((1-$W16+$V16*Z$3)&gt;Z15,1-$W16+$V16*Z$3,MAX(1-$W16+$V16*Z$3,0.5*(MAX(Z$4:Z15)+1))),1)</f>
        <v>6</v>
      </c>
      <c r="AA16" s="10">
        <f>CEILING(IF((1-$W16+$V16*AA$3)&gt;AA15,1-$W16+$V16*AA$3,MAX(1-$W16+$V16*AA$3,0.5*(MAX(AA$4:AA15)+1))),1)</f>
        <v>6</v>
      </c>
      <c r="AB16" s="10">
        <f>CEILING(IF((1-$W16+$V16*AB$3)&gt;AB15,1-$W16+$V16*AB$3,MAX(1-$W16+$V16*AB$3,0.5*(MAX(AB$4:AB15)+1))),1)</f>
        <v>5</v>
      </c>
      <c r="AC16" s="10">
        <f>CEILING(IF((1-$W16+$V16*AC$3)&gt;AC15,1-$W16+$V16*AC$3,MAX(1-$W16+$V16*AC$3,0.5*(MAX(AC$4:AC15)+1))),1)</f>
        <v>5</v>
      </c>
      <c r="AD16" s="10">
        <f>CEILING(IF((1-$W16+$V16*AD$3)&gt;AD15,1-$W16+$V16*AD$3,MAX(1-$W16+$V16*AD$3,0.5*(MAX(AD$4:AD15)+1))),1)</f>
        <v>4</v>
      </c>
      <c r="AE16" s="10">
        <f>CEILING(IF((1-$W16+$V16*AE$3)&gt;AE15,1-$W16+$V16*AE$3,MAX(1-$W16+$V16*AE$3,0.5*(MAX(AE$4:AE15)+1))),1)</f>
        <v>4</v>
      </c>
      <c r="AF16" s="10">
        <f>CEILING(IF((1-$W16+$V16*AF$3)&gt;AF15,1-$W16+$V16*AF$3,MAX(1-$W16+$V16*AF$3,0.5*(MAX(AF$4:AF15)+1))),1)</f>
        <v>3</v>
      </c>
      <c r="AG16" s="10">
        <f>CEILING(IF((1-$W16+$V16*AG$3)&gt;AG15,1-$W16+$V16*AG$3,MAX(1-$W16+$V16*AG$3,0.5*(MAX(AG$4:AG15)+1))),1)</f>
        <v>2</v>
      </c>
      <c r="AH16" s="7">
        <v>12</v>
      </c>
      <c r="AI16" s="6">
        <f t="shared" si="10"/>
        <v>8.2944000000000004E-3</v>
      </c>
      <c r="AJ16" s="10">
        <f>IF((-$AI16+$AH16*AJ$3)&gt;AJ15,-$AI16+$AH16*AJ$3,MAX(-$AI16+$AH16*AJ$3,0.7*MAX(AJ$4:AJ15)))</f>
        <v>7.5811719844041106</v>
      </c>
      <c r="AK16" s="10">
        <f>IF((-$AI16+$AH16*AK$3)&gt;AK15,-$AI16+$AH16*AK$3,MAX(-$AI16+$AH16*AK$3,0.7*MAX(AK$4:AK15)))</f>
        <v>7.1917055999999997</v>
      </c>
      <c r="AL16" s="10">
        <f>IF((-$AI16+$AH16*AL$3)&gt;AL15,-$AI16+$AH16*AL$3,MAX(-$AI16+$AH16*AL$3,0.7*MAX(AL$4:AL15)))</f>
        <v>6.7799306993908566</v>
      </c>
      <c r="AM16" s="10">
        <f>IF((-$AI16+$AH16*AM$3)&gt;AM15,-$AI16+$AH16*AM$3,MAX(-$AI16+$AH16*AM$3,0.7*MAX(AM$4:AM15)))</f>
        <v>6.3415087465550188</v>
      </c>
      <c r="AN16" s="10">
        <f>IF((-$AI16+$AH16*AN$3)&gt;AN15,-$AI16+$AH16*AN$3,MAX(-$AI16+$AH16*AN$3,0.7*MAX(AN$4:AN15)))</f>
        <v>5.870480982679628</v>
      </c>
      <c r="AO16" s="10">
        <f>IF((-$AI16+$AH16*AO$3)&gt;AO15,-$AI16+$AH16*AO$3,MAX(-$AI16+$AH16*AO$3,0.7*MAX(AO$4:AO15)))</f>
        <v>5.3582687459994967</v>
      </c>
      <c r="AP16" s="10">
        <f>IF((-$AI16+$AH16*AP$3)&gt;AP15,-$AI16+$AH16*AP$3,MAX(-$AI16+$AH16*AP$3,0.7*MAX(AP$4:AP15)))</f>
        <v>4.7917056000000011</v>
      </c>
      <c r="AQ16" s="10">
        <f>IF((-$AI16+$AH16*AQ$3)&gt;AQ15,-$AI16+$AH16*AQ$3,MAX(-$AI16+$AH16*AQ$3,0.7*MAX(AQ$4:AQ15)))</f>
        <v>4.1486275381653064</v>
      </c>
      <c r="AR16" s="10">
        <f>IF((-$AI16+$AH16*AR$3)&gt;AR15,-$AI16+$AH16*AR$3,MAX(-$AI16+$AH16*AR$3,0.7*MAX(AR$4:AR15)))</f>
        <v>3.385818149695428</v>
      </c>
      <c r="AS16" s="10">
        <f>IF((-$AI16+$AH16*AS$3)&gt;AS15,-$AI16+$AH16*AS$3,MAX(-$AI16+$AH16*AS$3,0.7*MAX(AS$4:AS15)))</f>
        <v>2.3917056000000003</v>
      </c>
      <c r="AT16" s="7">
        <v>12</v>
      </c>
      <c r="AU16" s="6">
        <f t="shared" si="11"/>
        <v>8.2944000000000004E-3</v>
      </c>
      <c r="AV16" s="10">
        <f t="shared" si="12"/>
        <v>6</v>
      </c>
      <c r="AW16" s="10">
        <f t="shared" si="1"/>
        <v>6</v>
      </c>
      <c r="AX16" s="10">
        <f t="shared" si="1"/>
        <v>5</v>
      </c>
      <c r="AY16" s="10">
        <f t="shared" si="1"/>
        <v>5</v>
      </c>
      <c r="AZ16" s="10">
        <f t="shared" si="1"/>
        <v>5</v>
      </c>
      <c r="BA16" s="10">
        <f t="shared" si="1"/>
        <v>4</v>
      </c>
      <c r="BB16" s="10">
        <f t="shared" si="1"/>
        <v>4</v>
      </c>
      <c r="BC16" s="10">
        <f t="shared" si="1"/>
        <v>3</v>
      </c>
      <c r="BD16" s="10">
        <f t="shared" si="1"/>
        <v>3</v>
      </c>
      <c r="BE16" s="10">
        <f t="shared" si="1"/>
        <v>2</v>
      </c>
    </row>
    <row r="17" spans="3:57">
      <c r="C17" s="1">
        <f t="shared" si="13"/>
        <v>88</v>
      </c>
      <c r="D17" s="3">
        <f t="shared" si="2"/>
        <v>0.43820266346738812</v>
      </c>
      <c r="E17" s="2">
        <f t="shared" si="3"/>
        <v>0.44440972086577946</v>
      </c>
      <c r="F17" s="2">
        <f t="shared" si="4"/>
        <v>0.396232255123179</v>
      </c>
      <c r="G17" s="2">
        <f t="shared" si="5"/>
        <v>0.59329587896765301</v>
      </c>
      <c r="H17" s="2">
        <f t="shared" si="6"/>
        <v>0.41952353926806063</v>
      </c>
      <c r="J17" s="7">
        <v>13</v>
      </c>
      <c r="K17" s="17">
        <f t="shared" si="7"/>
        <v>1.1424399999999999E-2</v>
      </c>
      <c r="L17" s="10">
        <f t="shared" si="8"/>
        <v>5.5307323204074876</v>
      </c>
      <c r="M17" s="10">
        <f t="shared" si="0"/>
        <v>5.2162246884121091</v>
      </c>
      <c r="N17" s="10">
        <f t="shared" si="0"/>
        <v>4.8814956724348324</v>
      </c>
      <c r="O17" s="10">
        <f t="shared" si="0"/>
        <v>4.5220570540407827</v>
      </c>
      <c r="P17" s="10">
        <f t="shared" si="0"/>
        <v>4.1314646313383827</v>
      </c>
      <c r="Q17" s="10">
        <f t="shared" si="0"/>
        <v>3.6998648623970043</v>
      </c>
      <c r="R17" s="10">
        <f t="shared" si="0"/>
        <v>3.2107631491594022</v>
      </c>
      <c r="S17" s="10">
        <f t="shared" si="0"/>
        <v>2.6322993750711556</v>
      </c>
      <c r="T17" s="10">
        <f t="shared" si="0"/>
        <v>1.8838789770046269</v>
      </c>
      <c r="U17" s="10">
        <f t="shared" si="0"/>
        <v>0.41109609582188944</v>
      </c>
      <c r="V17" s="7">
        <v>13</v>
      </c>
      <c r="W17" s="6">
        <f t="shared" si="9"/>
        <v>1.1424399999999999E-2</v>
      </c>
      <c r="X17" s="10">
        <f>CEILING(IF((1-$W17+$V17*X$3)&gt;X16,1-$W17+$V17*X$3,MAX(1-$W17+$V17*X$3,0.5*(MAX(X$4:X16)+1))),1)</f>
        <v>7</v>
      </c>
      <c r="Y17" s="10">
        <f>CEILING(IF((1-$W17+$V17*Y$3)&gt;Y16,1-$W17+$V17*Y$3,MAX(1-$W17+$V17*Y$3,0.5*(MAX(Y$4:Y16)+1))),1)</f>
        <v>7</v>
      </c>
      <c r="Z17" s="10">
        <f>CEILING(IF((1-$W17+$V17*Z$3)&gt;Z16,1-$W17+$V17*Z$3,MAX(1-$W17+$V17*Z$3,0.5*(MAX(Z$4:Z16)+1))),1)</f>
        <v>6</v>
      </c>
      <c r="AA17" s="10">
        <f>CEILING(IF((1-$W17+$V17*AA$3)&gt;AA16,1-$W17+$V17*AA$3,MAX(1-$W17+$V17*AA$3,0.5*(MAX(AA$4:AA16)+1))),1)</f>
        <v>6</v>
      </c>
      <c r="AB17" s="10">
        <f>CEILING(IF((1-$W17+$V17*AB$3)&gt;AB16,1-$W17+$V17*AB$3,MAX(1-$W17+$V17*AB$3,0.5*(MAX(AB$4:AB16)+1))),1)</f>
        <v>6</v>
      </c>
      <c r="AC17" s="10">
        <f>CEILING(IF((1-$W17+$V17*AC$3)&gt;AC16,1-$W17+$V17*AC$3,MAX(1-$W17+$V17*AC$3,0.5*(MAX(AC$4:AC16)+1))),1)</f>
        <v>5</v>
      </c>
      <c r="AD17" s="10">
        <f>CEILING(IF((1-$W17+$V17*AD$3)&gt;AD16,1-$W17+$V17*AD$3,MAX(1-$W17+$V17*AD$3,0.5*(MAX(AD$4:AD16)+1))),1)</f>
        <v>5</v>
      </c>
      <c r="AE17" s="10">
        <f>CEILING(IF((1-$W17+$V17*AE$3)&gt;AE16,1-$W17+$V17*AE$3,MAX(1-$W17+$V17*AE$3,0.5*(MAX(AE$4:AE16)+1))),1)</f>
        <v>4</v>
      </c>
      <c r="AF17" s="10">
        <f>CEILING(IF((1-$W17+$V17*AF$3)&gt;AF16,1-$W17+$V17*AF$3,MAX(1-$W17+$V17*AF$3,0.5*(MAX(AF$4:AF16)+1))),1)</f>
        <v>3</v>
      </c>
      <c r="AG17" s="10">
        <f>CEILING(IF((1-$W17+$V17*AG$3)&gt;AG16,1-$W17+$V17*AG$3,MAX(1-$W17+$V17*AG$3,0.5*(MAX(AG$4:AG16)+1))),1)</f>
        <v>2</v>
      </c>
      <c r="AH17" s="7">
        <v>13</v>
      </c>
      <c r="AI17" s="6">
        <f t="shared" si="10"/>
        <v>1.1424399999999999E-2</v>
      </c>
      <c r="AJ17" s="10">
        <f>IF((-$AI17+$AH17*AJ$3)&gt;AJ16,-$AI17+$AH17*AJ$3,MAX(-$AI17+$AH17*AJ$3,0.7*MAX(AJ$4:AJ16)))</f>
        <v>8.2104975164377869</v>
      </c>
      <c r="AK17" s="10">
        <f>IF((-$AI17+$AH17*AK$3)&gt;AK16,-$AI17+$AH17*AK$3,MAX(-$AI17+$AH17*AK$3,0.7*MAX(AK$4:AK16)))</f>
        <v>7.7885755999999997</v>
      </c>
      <c r="AL17" s="10">
        <f>IF((-$AI17+$AH17*AL$3)&gt;AL16,-$AI17+$AH17*AL$3,MAX(-$AI17+$AH17*AL$3,0.7*MAX(AL$4:AL16)))</f>
        <v>7.3424861243400938</v>
      </c>
      <c r="AM17" s="10">
        <f>IF((-$AI17+$AH17*AM$3)&gt;AM16,-$AI17+$AH17*AM$3,MAX(-$AI17+$AH17*AM$3,0.7*MAX(AM$4:AM16)))</f>
        <v>6.8675290087679359</v>
      </c>
      <c r="AN17" s="10">
        <f>IF((-$AI17+$AH17*AN$3)&gt;AN16,-$AI17+$AH17*AN$3,MAX(-$AI17+$AH17*AN$3,0.7*MAX(AN$4:AN16)))</f>
        <v>6.3572489312362626</v>
      </c>
      <c r="AO17" s="10">
        <f>IF((-$AI17+$AH17*AO$3)&gt;AO16,-$AI17+$AH17*AO$3,MAX(-$AI17+$AH17*AO$3,0.7*MAX(AO$4:AO16)))</f>
        <v>5.8023523414994536</v>
      </c>
      <c r="AP17" s="10">
        <f>IF((-$AI17+$AH17*AP$3)&gt;AP16,-$AI17+$AH17*AP$3,MAX(-$AI17+$AH17*AP$3,0.7*MAX(AP$4:AP16)))</f>
        <v>5.1885756000000001</v>
      </c>
      <c r="AQ17" s="10">
        <f>IF((-$AI17+$AH17*AQ$3)&gt;AQ16,-$AI17+$AH17*AQ$3,MAX(-$AI17+$AH17*AQ$3,0.7*MAX(AQ$4:AQ16)))</f>
        <v>4.4919076996790812</v>
      </c>
      <c r="AR17" s="10">
        <f>IF((-$AI17+$AH17*AR$3)&gt;AR16,-$AI17+$AH17*AR$3,MAX(-$AI17+$AH17*AR$3,0.7*MAX(AR$4:AR16)))</f>
        <v>3.6655308621700469</v>
      </c>
      <c r="AS17" s="10">
        <f>IF((-$AI17+$AH17*AS$3)&gt;AS16,-$AI17+$AH17*AS$3,MAX(-$AI17+$AH17*AS$3,0.7*MAX(AS$4:AS16)))</f>
        <v>2.5885756</v>
      </c>
      <c r="AT17" s="7">
        <v>13</v>
      </c>
      <c r="AU17" s="6">
        <f t="shared" si="11"/>
        <v>1.1424399999999999E-2</v>
      </c>
      <c r="AV17" s="10">
        <f t="shared" si="12"/>
        <v>6</v>
      </c>
      <c r="AW17" s="10">
        <f t="shared" si="1"/>
        <v>6</v>
      </c>
      <c r="AX17" s="10">
        <f t="shared" si="1"/>
        <v>6</v>
      </c>
      <c r="AY17" s="10">
        <f t="shared" si="1"/>
        <v>5</v>
      </c>
      <c r="AZ17" s="10">
        <f t="shared" si="1"/>
        <v>5</v>
      </c>
      <c r="BA17" s="10">
        <f t="shared" si="1"/>
        <v>5</v>
      </c>
      <c r="BB17" s="10">
        <f t="shared" si="1"/>
        <v>4</v>
      </c>
      <c r="BC17" s="10">
        <f t="shared" si="1"/>
        <v>4</v>
      </c>
      <c r="BD17" s="10">
        <f t="shared" si="1"/>
        <v>3</v>
      </c>
      <c r="BE17" s="10">
        <f t="shared" si="1"/>
        <v>2</v>
      </c>
    </row>
    <row r="18" spans="3:57">
      <c r="C18" s="1">
        <f t="shared" si="13"/>
        <v>87</v>
      </c>
      <c r="D18" s="3">
        <f t="shared" si="2"/>
        <v>0.43694478524670216</v>
      </c>
      <c r="E18" s="2">
        <f t="shared" si="3"/>
        <v>0.4415880433163924</v>
      </c>
      <c r="F18" s="2">
        <f t="shared" si="4"/>
        <v>0.39370039370059057</v>
      </c>
      <c r="G18" s="2">
        <f t="shared" si="5"/>
        <v>0.5899152481501051</v>
      </c>
      <c r="H18" s="2">
        <f t="shared" si="6"/>
        <v>0.41713307229228425</v>
      </c>
      <c r="J18" s="7">
        <v>14</v>
      </c>
      <c r="K18" s="17">
        <f t="shared" si="7"/>
        <v>1.5366399999999999E-2</v>
      </c>
      <c r="L18" s="10">
        <f t="shared" si="8"/>
        <v>5.956173268131141</v>
      </c>
      <c r="M18" s="10">
        <f t="shared" si="0"/>
        <v>5.6174727413668863</v>
      </c>
      <c r="N18" s="10">
        <f t="shared" si="0"/>
        <v>5.2569953395452043</v>
      </c>
      <c r="O18" s="10">
        <f t="shared" si="0"/>
        <v>4.8699075966593037</v>
      </c>
      <c r="P18" s="10">
        <f t="shared" si="0"/>
        <v>4.4492696029797969</v>
      </c>
      <c r="Q18" s="10">
        <f t="shared" si="0"/>
        <v>3.9844698518121584</v>
      </c>
      <c r="R18" s="10">
        <f t="shared" si="0"/>
        <v>3.4577449298639715</v>
      </c>
      <c r="S18" s="10">
        <f t="shared" si="0"/>
        <v>2.8347839423843215</v>
      </c>
      <c r="T18" s="10">
        <f t="shared" si="0"/>
        <v>2.0287927444665215</v>
      </c>
      <c r="U18" s="10">
        <f t="shared" si="0"/>
        <v>0.44271887242357327</v>
      </c>
      <c r="V18" s="7">
        <v>14</v>
      </c>
      <c r="W18" s="6">
        <f t="shared" si="9"/>
        <v>1.5366399999999999E-2</v>
      </c>
      <c r="X18" s="10">
        <f>CEILING(IF((1-$W18+$V18*X$3)&gt;X17,1-$W18+$V18*X$3,MAX(1-$W18+$V18*X$3,0.5*(MAX(X$4:X17)+1))),1)</f>
        <v>7</v>
      </c>
      <c r="Y18" s="10">
        <f>CEILING(IF((1-$W18+$V18*Y$3)&gt;Y17,1-$W18+$V18*Y$3,MAX(1-$W18+$V18*Y$3,0.5*(MAX(Y$4:Y17)+1))),1)</f>
        <v>7</v>
      </c>
      <c r="Z18" s="10">
        <f>CEILING(IF((1-$W18+$V18*Z$3)&gt;Z17,1-$W18+$V18*Z$3,MAX(1-$W18+$V18*Z$3,0.5*(MAX(Z$4:Z17)+1))),1)</f>
        <v>7</v>
      </c>
      <c r="AA18" s="10">
        <f>CEILING(IF((1-$W18+$V18*AA$3)&gt;AA17,1-$W18+$V18*AA$3,MAX(1-$W18+$V18*AA$3,0.5*(MAX(AA$4:AA17)+1))),1)</f>
        <v>6</v>
      </c>
      <c r="AB18" s="10">
        <f>CEILING(IF((1-$W18+$V18*AB$3)&gt;AB17,1-$W18+$V18*AB$3,MAX(1-$W18+$V18*AB$3,0.5*(MAX(AB$4:AB17)+1))),1)</f>
        <v>6</v>
      </c>
      <c r="AC18" s="10">
        <f>CEILING(IF((1-$W18+$V18*AC$3)&gt;AC17,1-$W18+$V18*AC$3,MAX(1-$W18+$V18*AC$3,0.5*(MAX(AC$4:AC17)+1))),1)</f>
        <v>5</v>
      </c>
      <c r="AD18" s="10">
        <f>CEILING(IF((1-$W18+$V18*AD$3)&gt;AD17,1-$W18+$V18*AD$3,MAX(1-$W18+$V18*AD$3,0.5*(MAX(AD$4:AD17)+1))),1)</f>
        <v>5</v>
      </c>
      <c r="AE18" s="10">
        <f>CEILING(IF((1-$W18+$V18*AE$3)&gt;AE17,1-$W18+$V18*AE$3,MAX(1-$W18+$V18*AE$3,0.5*(MAX(AE$4:AE17)+1))),1)</f>
        <v>4</v>
      </c>
      <c r="AF18" s="10">
        <f>CEILING(IF((1-$W18+$V18*AF$3)&gt;AF17,1-$W18+$V18*AF$3,MAX(1-$W18+$V18*AF$3,0.5*(MAX(AF$4:AF17)+1))),1)</f>
        <v>4</v>
      </c>
      <c r="AG18" s="10">
        <f>CEILING(IF((1-$W18+$V18*AG$3)&gt;AG17,1-$W18+$V18*AG$3,MAX(1-$W18+$V18*AG$3,0.5*(MAX(AG$4:AG17)+1))),1)</f>
        <v>2</v>
      </c>
      <c r="AH18" s="7">
        <v>14</v>
      </c>
      <c r="AI18" s="6">
        <f t="shared" si="10"/>
        <v>1.5366399999999999E-2</v>
      </c>
      <c r="AJ18" s="10">
        <f>IF((-$AI18+$AH18*AJ$3)&gt;AJ17,-$AI18+$AH18*AJ$3,MAX(-$AI18+$AH18*AJ$3,0.7*MAX(AJ$4:AJ17)))</f>
        <v>8.8390110484714626</v>
      </c>
      <c r="AK18" s="10">
        <f>IF((-$AI18+$AH18*AK$3)&gt;AK17,-$AI18+$AH18*AK$3,MAX(-$AI18+$AH18*AK$3,0.7*MAX(AK$4:AK17)))</f>
        <v>8.3846336000000008</v>
      </c>
      <c r="AL18" s="10">
        <f>IF((-$AI18+$AH18*AL$3)&gt;AL17,-$AI18+$AH18*AL$3,MAX(-$AI18+$AH18*AL$3,0.7*MAX(AL$4:AL17)))</f>
        <v>7.9042295492893331</v>
      </c>
      <c r="AM18" s="10">
        <f>IF((-$AI18+$AH18*AM$3)&gt;AM17,-$AI18+$AH18*AM$3,MAX(-$AI18+$AH18*AM$3,0.7*MAX(AM$4:AM17)))</f>
        <v>7.392737270980855</v>
      </c>
      <c r="AN18" s="10">
        <f>IF((-$AI18+$AH18*AN$3)&gt;AN17,-$AI18+$AH18*AN$3,MAX(-$AI18+$AH18*AN$3,0.7*MAX(AN$4:AN17)))</f>
        <v>6.843204879792899</v>
      </c>
      <c r="AO18" s="10">
        <f>IF((-$AI18+$AH18*AO$3)&gt;AO17,-$AI18+$AH18*AO$3,MAX(-$AI18+$AH18*AO$3,0.7*MAX(AO$4:AO17)))</f>
        <v>6.2456239369994124</v>
      </c>
      <c r="AP18" s="10">
        <f>IF((-$AI18+$AH18*AP$3)&gt;AP17,-$AI18+$AH18*AP$3,MAX(-$AI18+$AH18*AP$3,0.7*MAX(AP$4:AP17)))</f>
        <v>5.584633600000001</v>
      </c>
      <c r="AQ18" s="10">
        <f>IF((-$AI18+$AH18*AQ$3)&gt;AQ17,-$AI18+$AH18*AQ$3,MAX(-$AI18+$AH18*AQ$3,0.7*MAX(AQ$4:AQ17)))</f>
        <v>4.8343758611928571</v>
      </c>
      <c r="AR18" s="10">
        <f>IF((-$AI18+$AH18*AR$3)&gt;AR17,-$AI18+$AH18*AR$3,MAX(-$AI18+$AH18*AR$3,0.7*MAX(AR$4:AR17)))</f>
        <v>3.9444315746446663</v>
      </c>
      <c r="AS18" s="10">
        <f>IF((-$AI18+$AH18*AS$3)&gt;AS17,-$AI18+$AH18*AS$3,MAX(-$AI18+$AH18*AS$3,0.7*MAX(AS$4:AS17)))</f>
        <v>2.7846336000000003</v>
      </c>
      <c r="AT18" s="7">
        <v>14</v>
      </c>
      <c r="AU18" s="6">
        <f t="shared" si="11"/>
        <v>1.5366399999999999E-2</v>
      </c>
      <c r="AV18" s="10">
        <f t="shared" si="12"/>
        <v>7</v>
      </c>
      <c r="AW18" s="10">
        <f t="shared" si="1"/>
        <v>6</v>
      </c>
      <c r="AX18" s="10">
        <f t="shared" si="1"/>
        <v>6</v>
      </c>
      <c r="AY18" s="10">
        <f t="shared" si="1"/>
        <v>6</v>
      </c>
      <c r="AZ18" s="10">
        <f t="shared" si="1"/>
        <v>5</v>
      </c>
      <c r="BA18" s="10">
        <f t="shared" si="1"/>
        <v>5</v>
      </c>
      <c r="BB18" s="10">
        <f t="shared" si="1"/>
        <v>4</v>
      </c>
      <c r="BC18" s="10">
        <f t="shared" si="1"/>
        <v>4</v>
      </c>
      <c r="BD18" s="10">
        <f t="shared" si="1"/>
        <v>3</v>
      </c>
      <c r="BE18" s="10">
        <f t="shared" si="1"/>
        <v>2</v>
      </c>
    </row>
    <row r="19" spans="3:57">
      <c r="C19" s="1">
        <f t="shared" si="13"/>
        <v>86</v>
      </c>
      <c r="D19" s="3">
        <f t="shared" si="2"/>
        <v>0.43567088266895915</v>
      </c>
      <c r="E19" s="2">
        <f t="shared" si="3"/>
        <v>0.43874821936960617</v>
      </c>
      <c r="F19" s="2">
        <f t="shared" si="4"/>
        <v>0.39115214431215894</v>
      </c>
      <c r="G19" s="2">
        <f t="shared" si="5"/>
        <v>0.58651513194460725</v>
      </c>
      <c r="H19" s="2">
        <f t="shared" si="6"/>
        <v>0.4147288270665544</v>
      </c>
      <c r="J19" s="7">
        <v>15</v>
      </c>
      <c r="K19" s="17">
        <f t="shared" si="7"/>
        <v>2.0250000000000001E-2</v>
      </c>
      <c r="L19" s="10">
        <f t="shared" si="8"/>
        <v>6.3816142158547944</v>
      </c>
      <c r="M19" s="10">
        <f t="shared" si="0"/>
        <v>6.0187207943216645</v>
      </c>
      <c r="N19" s="10">
        <f t="shared" si="0"/>
        <v>5.6324950066555761</v>
      </c>
      <c r="O19" s="10">
        <f t="shared" si="0"/>
        <v>5.2177581392778256</v>
      </c>
      <c r="P19" s="10">
        <f t="shared" si="0"/>
        <v>4.7670745746212111</v>
      </c>
      <c r="Q19" s="10">
        <f t="shared" si="0"/>
        <v>4.2690748412273125</v>
      </c>
      <c r="R19" s="10">
        <f t="shared" si="0"/>
        <v>3.7047267105685409</v>
      </c>
      <c r="S19" s="10">
        <f t="shared" si="0"/>
        <v>3.0372685096974874</v>
      </c>
      <c r="T19" s="10">
        <f t="shared" si="0"/>
        <v>2.1737065119284158</v>
      </c>
      <c r="U19" s="10">
        <f t="shared" si="0"/>
        <v>0.47434164902525711</v>
      </c>
      <c r="V19" s="7">
        <v>15</v>
      </c>
      <c r="W19" s="6">
        <f t="shared" si="9"/>
        <v>2.0250000000000001E-2</v>
      </c>
      <c r="X19" s="10">
        <f>CEILING(IF((1-$W19+$V19*X$3)&gt;X18,1-$W19+$V19*X$3,MAX(1-$W19+$V19*X$3,0.5*(MAX(X$4:X18)+1))),1)</f>
        <v>8</v>
      </c>
      <c r="Y19" s="10">
        <f>CEILING(IF((1-$W19+$V19*Y$3)&gt;Y18,1-$W19+$V19*Y$3,MAX(1-$W19+$V19*Y$3,0.5*(MAX(Y$4:Y18)+1))),1)</f>
        <v>7</v>
      </c>
      <c r="Z19" s="10">
        <f>CEILING(IF((1-$W19+$V19*Z$3)&gt;Z18,1-$W19+$V19*Z$3,MAX(1-$W19+$V19*Z$3,0.5*(MAX(Z$4:Z18)+1))),1)</f>
        <v>7</v>
      </c>
      <c r="AA19" s="10">
        <f>CEILING(IF((1-$W19+$V19*AA$3)&gt;AA18,1-$W19+$V19*AA$3,MAX(1-$W19+$V19*AA$3,0.5*(MAX(AA$4:AA18)+1))),1)</f>
        <v>7</v>
      </c>
      <c r="AB19" s="10">
        <f>CEILING(IF((1-$W19+$V19*AB$3)&gt;AB18,1-$W19+$V19*AB$3,MAX(1-$W19+$V19*AB$3,0.5*(MAX(AB$4:AB18)+1))),1)</f>
        <v>6</v>
      </c>
      <c r="AC19" s="10">
        <f>CEILING(IF((1-$W19+$V19*AC$3)&gt;AC18,1-$W19+$V19*AC$3,MAX(1-$W19+$V19*AC$3,0.5*(MAX(AC$4:AC18)+1))),1)</f>
        <v>6</v>
      </c>
      <c r="AD19" s="10">
        <f>CEILING(IF((1-$W19+$V19*AD$3)&gt;AD18,1-$W19+$V19*AD$3,MAX(1-$W19+$V19*AD$3,0.5*(MAX(AD$4:AD18)+1))),1)</f>
        <v>5</v>
      </c>
      <c r="AE19" s="10">
        <f>CEILING(IF((1-$W19+$V19*AE$3)&gt;AE18,1-$W19+$V19*AE$3,MAX(1-$W19+$V19*AE$3,0.5*(MAX(AE$4:AE18)+1))),1)</f>
        <v>5</v>
      </c>
      <c r="AF19" s="10">
        <f>CEILING(IF((1-$W19+$V19*AF$3)&gt;AF18,1-$W19+$V19*AF$3,MAX(1-$W19+$V19*AF$3,0.5*(MAX(AF$4:AF18)+1))),1)</f>
        <v>4</v>
      </c>
      <c r="AG19" s="10">
        <f>CEILING(IF((1-$W19+$V19*AG$3)&gt;AG18,1-$W19+$V19*AG$3,MAX(1-$W19+$V19*AG$3,0.5*(MAX(AG$4:AG18)+1))),1)</f>
        <v>2</v>
      </c>
      <c r="AH19" s="7">
        <v>15</v>
      </c>
      <c r="AI19" s="6">
        <f t="shared" si="10"/>
        <v>2.0250000000000001E-2</v>
      </c>
      <c r="AJ19" s="10">
        <f>IF((-$AI19+$AH19*AJ$3)&gt;AJ18,-$AI19+$AH19*AJ$3,MAX(-$AI19+$AH19*AJ$3,0.7*MAX(AJ$4:AJ18)))</f>
        <v>9.4665829805051374</v>
      </c>
      <c r="AK19" s="10">
        <f>IF((-$AI19+$AH19*AK$3)&gt;AK18,-$AI19+$AH19*AK$3,MAX(-$AI19+$AH19*AK$3,0.7*MAX(AK$4:AK18)))</f>
        <v>8.9797499999999992</v>
      </c>
      <c r="AL19" s="10">
        <f>IF((-$AI19+$AH19*AL$3)&gt;AL18,-$AI19+$AH19*AL$3,MAX(-$AI19+$AH19*AL$3,0.7*MAX(AL$4:AL18)))</f>
        <v>8.4650313742385688</v>
      </c>
      <c r="AM19" s="10">
        <f>IF((-$AI19+$AH19*AM$3)&gt;AM18,-$AI19+$AH19*AM$3,MAX(-$AI19+$AH19*AM$3,0.7*MAX(AM$4:AM18)))</f>
        <v>7.9170039331937723</v>
      </c>
      <c r="AN19" s="10">
        <f>IF((-$AI19+$AH19*AN$3)&gt;AN18,-$AI19+$AH19*AN$3,MAX(-$AI19+$AH19*AN$3,0.7*MAX(AN$4:AN18)))</f>
        <v>7.3282192283495338</v>
      </c>
      <c r="AO19" s="10">
        <f>IF((-$AI19+$AH19*AO$3)&gt;AO18,-$AI19+$AH19*AO$3,MAX(-$AI19+$AH19*AO$3,0.7*MAX(AO$4:AO18)))</f>
        <v>6.6879539324993695</v>
      </c>
      <c r="AP19" s="10">
        <f>IF((-$AI19+$AH19*AP$3)&gt;AP18,-$AI19+$AH19*AP$3,MAX(-$AI19+$AH19*AP$3,0.7*MAX(AP$4:AP18)))</f>
        <v>5.9797500000000001</v>
      </c>
      <c r="AQ19" s="10">
        <f>IF((-$AI19+$AH19*AQ$3)&gt;AQ18,-$AI19+$AH19*AQ$3,MAX(-$AI19+$AH19*AQ$3,0.7*MAX(AQ$4:AQ18)))</f>
        <v>5.1759024227066321</v>
      </c>
      <c r="AR19" s="10">
        <f>IF((-$AI19+$AH19*AR$3)&gt;AR18,-$AI19+$AH19*AR$3,MAX(-$AI19+$AH19*AR$3,0.7*MAX(AR$4:AR18)))</f>
        <v>4.2223906871192849</v>
      </c>
      <c r="AS19" s="10">
        <f>IF((-$AI19+$AH19*AS$3)&gt;AS18,-$AI19+$AH19*AS$3,MAX(-$AI19+$AH19*AS$3,0.7*MAX(AS$4:AS18)))</f>
        <v>2.9797500000000001</v>
      </c>
      <c r="AT19" s="7">
        <v>15</v>
      </c>
      <c r="AU19" s="6">
        <f t="shared" si="11"/>
        <v>2.0250000000000001E-2</v>
      </c>
      <c r="AV19" s="10">
        <f t="shared" si="12"/>
        <v>7</v>
      </c>
      <c r="AW19" s="10">
        <f t="shared" si="1"/>
        <v>7</v>
      </c>
      <c r="AX19" s="10">
        <f t="shared" si="1"/>
        <v>6</v>
      </c>
      <c r="AY19" s="10">
        <f t="shared" si="1"/>
        <v>6</v>
      </c>
      <c r="AZ19" s="10">
        <f t="shared" si="1"/>
        <v>6</v>
      </c>
      <c r="BA19" s="10">
        <f t="shared" si="1"/>
        <v>5</v>
      </c>
      <c r="BB19" s="10">
        <f t="shared" si="1"/>
        <v>5</v>
      </c>
      <c r="BC19" s="10">
        <f t="shared" si="1"/>
        <v>4</v>
      </c>
      <c r="BD19" s="10">
        <f t="shared" si="1"/>
        <v>3</v>
      </c>
      <c r="BE19" s="10">
        <f t="shared" si="1"/>
        <v>3</v>
      </c>
    </row>
    <row r="20" spans="3:57">
      <c r="C20" s="1">
        <f t="shared" si="13"/>
        <v>85</v>
      </c>
      <c r="D20" s="3">
        <f t="shared" si="2"/>
        <v>0.43438054218536842</v>
      </c>
      <c r="E20" s="2">
        <f t="shared" si="3"/>
        <v>0.43588989435406739</v>
      </c>
      <c r="F20" s="2">
        <f t="shared" si="4"/>
        <v>0.38858718455450891</v>
      </c>
      <c r="G20" s="2">
        <f t="shared" si="5"/>
        <v>0.5830951894845301</v>
      </c>
      <c r="H20" s="2">
        <f t="shared" si="6"/>
        <v>0.41231056256176607</v>
      </c>
      <c r="J20" s="7">
        <v>16</v>
      </c>
      <c r="K20" s="17">
        <f t="shared" si="7"/>
        <v>2.6214399999999999E-2</v>
      </c>
      <c r="L20" s="10">
        <f t="shared" si="8"/>
        <v>6.8070551635784469</v>
      </c>
      <c r="M20" s="10">
        <f t="shared" si="0"/>
        <v>6.4199688472764418</v>
      </c>
      <c r="N20" s="10">
        <f t="shared" si="0"/>
        <v>6.007994673765948</v>
      </c>
      <c r="O20" s="10">
        <f t="shared" si="0"/>
        <v>5.5656086818963475</v>
      </c>
      <c r="P20" s="10">
        <f t="shared" si="0"/>
        <v>5.0848795462626253</v>
      </c>
      <c r="Q20" s="10">
        <f t="shared" si="0"/>
        <v>4.5536798306424666</v>
      </c>
      <c r="R20" s="10">
        <f t="shared" si="0"/>
        <v>3.9517084912731102</v>
      </c>
      <c r="S20" s="10">
        <f t="shared" si="0"/>
        <v>3.2397530770106533</v>
      </c>
      <c r="T20" s="10">
        <f t="shared" si="0"/>
        <v>2.3186202793903101</v>
      </c>
      <c r="U20" s="10">
        <f t="shared" si="0"/>
        <v>0.50596442562694088</v>
      </c>
      <c r="V20" s="7">
        <v>16</v>
      </c>
      <c r="W20" s="6">
        <f t="shared" si="9"/>
        <v>2.6214399999999999E-2</v>
      </c>
      <c r="X20" s="10">
        <f>CEILING(IF((1-$W20+$V20*X$3)&gt;X19,1-$W20+$V20*X$3,MAX(1-$W20+$V20*X$3,0.5*(MAX(X$4:X19)+1))),1)</f>
        <v>8</v>
      </c>
      <c r="Y20" s="10">
        <f>CEILING(IF((1-$W20+$V20*Y$3)&gt;Y19,1-$W20+$V20*Y$3,MAX(1-$W20+$V20*Y$3,0.5*(MAX(Y$4:Y19)+1))),1)</f>
        <v>8</v>
      </c>
      <c r="Z20" s="10">
        <f>CEILING(IF((1-$W20+$V20*Z$3)&gt;Z19,1-$W20+$V20*Z$3,MAX(1-$W20+$V20*Z$3,0.5*(MAX(Z$4:Z19)+1))),1)</f>
        <v>7</v>
      </c>
      <c r="AA20" s="10">
        <f>CEILING(IF((1-$W20+$V20*AA$3)&gt;AA19,1-$W20+$V20*AA$3,MAX(1-$W20+$V20*AA$3,0.5*(MAX(AA$4:AA19)+1))),1)</f>
        <v>7</v>
      </c>
      <c r="AB20" s="10">
        <f>CEILING(IF((1-$W20+$V20*AB$3)&gt;AB19,1-$W20+$V20*AB$3,MAX(1-$W20+$V20*AB$3,0.5*(MAX(AB$4:AB19)+1))),1)</f>
        <v>7</v>
      </c>
      <c r="AC20" s="10">
        <f>CEILING(IF((1-$W20+$V20*AC$3)&gt;AC19,1-$W20+$V20*AC$3,MAX(1-$W20+$V20*AC$3,0.5*(MAX(AC$4:AC19)+1))),1)</f>
        <v>6</v>
      </c>
      <c r="AD20" s="10">
        <f>CEILING(IF((1-$W20+$V20*AD$3)&gt;AD19,1-$W20+$V20*AD$3,MAX(1-$W20+$V20*AD$3,0.5*(MAX(AD$4:AD19)+1))),1)</f>
        <v>5</v>
      </c>
      <c r="AE20" s="10">
        <f>CEILING(IF((1-$W20+$V20*AE$3)&gt;AE19,1-$W20+$V20*AE$3,MAX(1-$W20+$V20*AE$3,0.5*(MAX(AE$4:AE19)+1))),1)</f>
        <v>5</v>
      </c>
      <c r="AF20" s="10">
        <f>CEILING(IF((1-$W20+$V20*AF$3)&gt;AF19,1-$W20+$V20*AF$3,MAX(1-$W20+$V20*AF$3,0.5*(MAX(AF$4:AF19)+1))),1)</f>
        <v>4</v>
      </c>
      <c r="AG20" s="10">
        <f>CEILING(IF((1-$W20+$V20*AG$3)&gt;AG19,1-$W20+$V20*AG$3,MAX(1-$W20+$V20*AG$3,0.5*(MAX(AG$4:AG19)+1))),1)</f>
        <v>2</v>
      </c>
      <c r="AH20" s="7">
        <v>16</v>
      </c>
      <c r="AI20" s="6">
        <f t="shared" si="10"/>
        <v>2.6214399999999999E-2</v>
      </c>
      <c r="AJ20" s="10">
        <f>IF((-$AI20+$AH20*AJ$3)&gt;AJ19,-$AI20+$AH20*AJ$3,MAX(-$AI20+$AH20*AJ$3,0.7*MAX(AJ$4:AJ19)))</f>
        <v>10.093074112538813</v>
      </c>
      <c r="AK20" s="10">
        <f>IF((-$AI20+$AH20*AK$3)&gt;AK19,-$AI20+$AH20*AK$3,MAX(-$AI20+$AH20*AK$3,0.7*MAX(AK$4:AK19)))</f>
        <v>9.573785599999999</v>
      </c>
      <c r="AL20" s="10">
        <f>IF((-$AI20+$AH20*AL$3)&gt;AL19,-$AI20+$AH20*AL$3,MAX(-$AI20+$AH20*AL$3,0.7*MAX(AL$4:AL19)))</f>
        <v>9.0247523991878076</v>
      </c>
      <c r="AM20" s="10">
        <f>IF((-$AI20+$AH20*AM$3)&gt;AM19,-$AI20+$AH20*AM$3,MAX(-$AI20+$AH20*AM$3,0.7*MAX(AM$4:AM19)))</f>
        <v>8.44018979540669</v>
      </c>
      <c r="AN20" s="10">
        <f>IF((-$AI20+$AH20*AN$3)&gt;AN19,-$AI20+$AH20*AN$3,MAX(-$AI20+$AH20*AN$3,0.7*MAX(AN$4:AN19)))</f>
        <v>7.8121527769061698</v>
      </c>
      <c r="AO20" s="10">
        <f>IF((-$AI20+$AH20*AO$3)&gt;AO19,-$AI20+$AH20*AO$3,MAX(-$AI20+$AH20*AO$3,0.7*MAX(AO$4:AO19)))</f>
        <v>7.129203127999328</v>
      </c>
      <c r="AP20" s="10">
        <f>IF((-$AI20+$AH20*AP$3)&gt;AP19,-$AI20+$AH20*AP$3,MAX(-$AI20+$AH20*AP$3,0.7*MAX(AP$4:AP19)))</f>
        <v>6.3737856000000006</v>
      </c>
      <c r="AQ20" s="10">
        <f>IF((-$AI20+$AH20*AQ$3)&gt;AQ19,-$AI20+$AH20*AQ$3,MAX(-$AI20+$AH20*AQ$3,0.7*MAX(AQ$4:AQ19)))</f>
        <v>5.5163481842204076</v>
      </c>
      <c r="AR20" s="10">
        <f>IF((-$AI20+$AH20*AR$3)&gt;AR19,-$AI20+$AH20*AR$3,MAX(-$AI20+$AH20*AR$3,0.7*MAX(AR$4:AR19)))</f>
        <v>4.4992689995939044</v>
      </c>
      <c r="AS20" s="10">
        <f>IF((-$AI20+$AH20*AS$3)&gt;AS19,-$AI20+$AH20*AS$3,MAX(-$AI20+$AH20*AS$3,0.7*MAX(AS$4:AS19)))</f>
        <v>3.1737856</v>
      </c>
      <c r="AT20" s="7">
        <v>16</v>
      </c>
      <c r="AU20" s="6">
        <f t="shared" si="11"/>
        <v>2.6214399999999999E-2</v>
      </c>
      <c r="AV20" s="10">
        <f t="shared" si="12"/>
        <v>8</v>
      </c>
      <c r="AW20" s="10">
        <f t="shared" si="1"/>
        <v>7</v>
      </c>
      <c r="AX20" s="10">
        <f t="shared" si="1"/>
        <v>7</v>
      </c>
      <c r="AY20" s="10">
        <f t="shared" si="1"/>
        <v>6</v>
      </c>
      <c r="AZ20" s="10">
        <f t="shared" si="1"/>
        <v>6</v>
      </c>
      <c r="BA20" s="10">
        <f t="shared" si="1"/>
        <v>6</v>
      </c>
      <c r="BB20" s="10">
        <f t="shared" si="1"/>
        <v>5</v>
      </c>
      <c r="BC20" s="10">
        <f t="shared" si="1"/>
        <v>4</v>
      </c>
      <c r="BD20" s="10">
        <f t="shared" si="1"/>
        <v>4</v>
      </c>
      <c r="BE20" s="10">
        <f t="shared" si="1"/>
        <v>3</v>
      </c>
    </row>
    <row r="21" spans="3:57">
      <c r="C21" s="1">
        <f t="shared" si="13"/>
        <v>84</v>
      </c>
      <c r="D21" s="3">
        <f t="shared" si="2"/>
        <v>0.43307333402863313</v>
      </c>
      <c r="E21" s="2">
        <f t="shared" si="3"/>
        <v>0.43301270189221941</v>
      </c>
      <c r="F21" s="2">
        <f t="shared" si="4"/>
        <v>0.38600518131237566</v>
      </c>
      <c r="G21" s="2">
        <f t="shared" si="5"/>
        <v>0.57965506984757753</v>
      </c>
      <c r="H21" s="2">
        <f t="shared" si="6"/>
        <v>0.40987803063838396</v>
      </c>
      <c r="J21" s="7">
        <v>17</v>
      </c>
      <c r="K21" s="17">
        <f t="shared" si="7"/>
        <v>3.3408399999999998E-2</v>
      </c>
      <c r="L21" s="10">
        <f t="shared" si="8"/>
        <v>7.2324961113020994</v>
      </c>
      <c r="M21" s="10">
        <f t="shared" si="8"/>
        <v>6.8212169002312191</v>
      </c>
      <c r="N21" s="10">
        <f t="shared" si="8"/>
        <v>6.3834943408763198</v>
      </c>
      <c r="O21" s="10">
        <f t="shared" si="8"/>
        <v>5.9134592245148694</v>
      </c>
      <c r="P21" s="10">
        <f t="shared" si="8"/>
        <v>5.4026845179040395</v>
      </c>
      <c r="Q21" s="10">
        <f t="shared" si="8"/>
        <v>4.8382848200576207</v>
      </c>
      <c r="R21" s="10">
        <f t="shared" si="8"/>
        <v>4.1986902719776795</v>
      </c>
      <c r="S21" s="10">
        <f t="shared" si="8"/>
        <v>3.4422376443238192</v>
      </c>
      <c r="T21" s="10">
        <f t="shared" si="8"/>
        <v>2.4635340468522045</v>
      </c>
      <c r="U21" s="10">
        <f t="shared" si="8"/>
        <v>0.53758720222862466</v>
      </c>
      <c r="V21" s="7">
        <v>17</v>
      </c>
      <c r="W21" s="6">
        <f t="shared" si="9"/>
        <v>3.3408399999999998E-2</v>
      </c>
      <c r="X21" s="10">
        <f>CEILING(IF((1-$W21+$V21*X$3)&gt;X20,1-$W21+$V21*X$3,MAX(1-$W21+$V21*X$3,0.5*(MAX(X$4:X20)+1))),1)</f>
        <v>9</v>
      </c>
      <c r="Y21" s="10">
        <f>CEILING(IF((1-$W21+$V21*Y$3)&gt;Y20,1-$W21+$V21*Y$3,MAX(1-$W21+$V21*Y$3,0.5*(MAX(Y$4:Y20)+1))),1)</f>
        <v>8</v>
      </c>
      <c r="Z21" s="10">
        <f>CEILING(IF((1-$W21+$V21*Z$3)&gt;Z20,1-$W21+$V21*Z$3,MAX(1-$W21+$V21*Z$3,0.5*(MAX(Z$4:Z20)+1))),1)</f>
        <v>8</v>
      </c>
      <c r="AA21" s="10">
        <f>CEILING(IF((1-$W21+$V21*AA$3)&gt;AA20,1-$W21+$V21*AA$3,MAX(1-$W21+$V21*AA$3,0.5*(MAX(AA$4:AA20)+1))),1)</f>
        <v>7</v>
      </c>
      <c r="AB21" s="10">
        <f>CEILING(IF((1-$W21+$V21*AB$3)&gt;AB20,1-$W21+$V21*AB$3,MAX(1-$W21+$V21*AB$3,0.5*(MAX(AB$4:AB20)+1))),1)</f>
        <v>7</v>
      </c>
      <c r="AC21" s="10">
        <f>CEILING(IF((1-$W21+$V21*AC$3)&gt;AC20,1-$W21+$V21*AC$3,MAX(1-$W21+$V21*AC$3,0.5*(MAX(AC$4:AC20)+1))),1)</f>
        <v>6</v>
      </c>
      <c r="AD21" s="10">
        <f>CEILING(IF((1-$W21+$V21*AD$3)&gt;AD20,1-$W21+$V21*AD$3,MAX(1-$W21+$V21*AD$3,0.5*(MAX(AD$4:AD20)+1))),1)</f>
        <v>6</v>
      </c>
      <c r="AE21" s="10">
        <f>CEILING(IF((1-$W21+$V21*AE$3)&gt;AE20,1-$W21+$V21*AE$3,MAX(1-$W21+$V21*AE$3,0.5*(MAX(AE$4:AE20)+1))),1)</f>
        <v>5</v>
      </c>
      <c r="AF21" s="10">
        <f>CEILING(IF((1-$W21+$V21*AF$3)&gt;AF20,1-$W21+$V21*AF$3,MAX(1-$W21+$V21*AF$3,0.5*(MAX(AF$4:AF20)+1))),1)</f>
        <v>4</v>
      </c>
      <c r="AG21" s="10">
        <f>CEILING(IF((1-$W21+$V21*AG$3)&gt;AG20,1-$W21+$V21*AG$3,MAX(1-$W21+$V21*AG$3,0.5*(MAX(AG$4:AG20)+1))),1)</f>
        <v>2</v>
      </c>
      <c r="AH21" s="7">
        <v>17</v>
      </c>
      <c r="AI21" s="6">
        <f t="shared" si="10"/>
        <v>3.3408399999999998E-2</v>
      </c>
      <c r="AJ21" s="10">
        <f>IF((-$AI21+$AH21*AJ$3)&gt;AJ20,-$AI21+$AH21*AJ$3,MAX(-$AI21+$AH21*AJ$3,0.7*MAX(AJ$4:AJ20)))</f>
        <v>10.718335644572489</v>
      </c>
      <c r="AK21" s="10">
        <f>IF((-$AI21+$AH21*AK$3)&gt;AK20,-$AI21+$AH21*AK$3,MAX(-$AI21+$AH21*AK$3,0.7*MAX(AK$4:AK20)))</f>
        <v>10.166591599999999</v>
      </c>
      <c r="AL21" s="10">
        <f>IF((-$AI21+$AH21*AL$3)&gt;AL20,-$AI21+$AH21*AL$3,MAX(-$AI21+$AH21*AL$3,0.7*MAX(AL$4:AL20)))</f>
        <v>9.5832438241370461</v>
      </c>
      <c r="AM21" s="10">
        <f>IF((-$AI21+$AH21*AM$3)&gt;AM20,-$AI21+$AH21*AM$3,MAX(-$AI21+$AH21*AM$3,0.7*MAX(AM$4:AM20)))</f>
        <v>8.9621460576196075</v>
      </c>
      <c r="AN21" s="10">
        <f>IF((-$AI21+$AH21*AN$3)&gt;AN20,-$AI21+$AH21*AN$3,MAX(-$AI21+$AH21*AN$3,0.7*MAX(AN$4:AN20)))</f>
        <v>8.2948567254628038</v>
      </c>
      <c r="AO21" s="10">
        <f>IF((-$AI21+$AH21*AO$3)&gt;AO20,-$AI21+$AH21*AO$3,MAX(-$AI21+$AH21*AO$3,0.7*MAX(AO$4:AO20)))</f>
        <v>7.5692227234992862</v>
      </c>
      <c r="AP21" s="10">
        <f>IF((-$AI21+$AH21*AP$3)&gt;AP20,-$AI21+$AH21*AP$3,MAX(-$AI21+$AH21*AP$3,0.7*MAX(AP$4:AP20)))</f>
        <v>6.7665916000000008</v>
      </c>
      <c r="AQ21" s="10">
        <f>IF((-$AI21+$AH21*AQ$3)&gt;AQ20,-$AI21+$AH21*AQ$3,MAX(-$AI21+$AH21*AQ$3,0.7*MAX(AQ$4:AQ20)))</f>
        <v>5.8555643457341828</v>
      </c>
      <c r="AR21" s="10">
        <f>IF((-$AI21+$AH21*AR$3)&gt;AR20,-$AI21+$AH21*AR$3,MAX(-$AI21+$AH21*AR$3,0.7*MAX(AR$4:AR20)))</f>
        <v>4.7749177120685236</v>
      </c>
      <c r="AS21" s="10">
        <f>IF((-$AI21+$AH21*AS$3)&gt;AS20,-$AI21+$AH21*AS$3,MAX(-$AI21+$AH21*AS$3,0.7*MAX(AS$4:AS20)))</f>
        <v>3.3665916000000005</v>
      </c>
      <c r="AT21" s="7">
        <v>17</v>
      </c>
      <c r="AU21" s="6">
        <f t="shared" si="11"/>
        <v>3.3408399999999998E-2</v>
      </c>
      <c r="AV21" s="10">
        <f t="shared" si="12"/>
        <v>8</v>
      </c>
      <c r="AW21" s="10">
        <f t="shared" si="12"/>
        <v>8</v>
      </c>
      <c r="AX21" s="10">
        <f t="shared" si="12"/>
        <v>7</v>
      </c>
      <c r="AY21" s="10">
        <f t="shared" si="12"/>
        <v>7</v>
      </c>
      <c r="AZ21" s="10">
        <f t="shared" si="12"/>
        <v>6</v>
      </c>
      <c r="BA21" s="10">
        <f t="shared" si="12"/>
        <v>6</v>
      </c>
      <c r="BB21" s="10">
        <f t="shared" si="12"/>
        <v>5</v>
      </c>
      <c r="BC21" s="10">
        <f t="shared" si="12"/>
        <v>5</v>
      </c>
      <c r="BD21" s="10">
        <f t="shared" si="12"/>
        <v>4</v>
      </c>
      <c r="BE21" s="10">
        <f t="shared" si="12"/>
        <v>3</v>
      </c>
    </row>
    <row r="22" spans="3:57">
      <c r="C22" s="1">
        <f t="shared" si="13"/>
        <v>83</v>
      </c>
      <c r="D22" s="3">
        <f t="shared" si="2"/>
        <v>0.43174881135363102</v>
      </c>
      <c r="E22" s="2">
        <f t="shared" si="3"/>
        <v>0.43011626335213138</v>
      </c>
      <c r="F22" s="2">
        <f t="shared" si="4"/>
        <v>0.38340579025361626</v>
      </c>
      <c r="G22" s="2">
        <f t="shared" si="5"/>
        <v>0.57619441163551732</v>
      </c>
      <c r="H22" s="2">
        <f t="shared" si="6"/>
        <v>0.40743097574926723</v>
      </c>
      <c r="J22" s="7">
        <v>18</v>
      </c>
      <c r="K22" s="17">
        <f t="shared" si="7"/>
        <v>4.1990399999999997E-2</v>
      </c>
      <c r="L22" s="10">
        <f t="shared" si="8"/>
        <v>7.6579370590257527</v>
      </c>
      <c r="M22" s="10">
        <f t="shared" si="8"/>
        <v>7.2224649531859972</v>
      </c>
      <c r="N22" s="10">
        <f t="shared" si="8"/>
        <v>6.7589940079866917</v>
      </c>
      <c r="O22" s="10">
        <f t="shared" si="8"/>
        <v>6.2613097671333913</v>
      </c>
      <c r="P22" s="10">
        <f t="shared" si="8"/>
        <v>5.7204894895454537</v>
      </c>
      <c r="Q22" s="10">
        <f t="shared" si="8"/>
        <v>5.1228898094727748</v>
      </c>
      <c r="R22" s="10">
        <f t="shared" si="8"/>
        <v>4.4456720526822489</v>
      </c>
      <c r="S22" s="10">
        <f t="shared" si="8"/>
        <v>3.6447222116369851</v>
      </c>
      <c r="T22" s="10">
        <f t="shared" si="8"/>
        <v>2.6084478143140988</v>
      </c>
      <c r="U22" s="10">
        <f t="shared" si="8"/>
        <v>0.56920997883030844</v>
      </c>
      <c r="V22" s="7">
        <v>18</v>
      </c>
      <c r="W22" s="6">
        <f t="shared" si="9"/>
        <v>4.1990399999999997E-2</v>
      </c>
      <c r="X22" s="10">
        <f>CEILING(IF((1-$W22+$V22*X$3)&gt;X21,1-$W22+$V22*X$3,MAX(1-$W22+$V22*X$3,0.5*(MAX(X$4:X21)+1))),1)</f>
        <v>9</v>
      </c>
      <c r="Y22" s="10">
        <f>CEILING(IF((1-$W22+$V22*Y$3)&gt;Y21,1-$W22+$V22*Y$3,MAX(1-$W22+$V22*Y$3,0.5*(MAX(Y$4:Y21)+1))),1)</f>
        <v>9</v>
      </c>
      <c r="Z22" s="10">
        <f>CEILING(IF((1-$W22+$V22*Z$3)&gt;Z21,1-$W22+$V22*Z$3,MAX(1-$W22+$V22*Z$3,0.5*(MAX(Z$4:Z21)+1))),1)</f>
        <v>8</v>
      </c>
      <c r="AA22" s="10">
        <f>CEILING(IF((1-$W22+$V22*AA$3)&gt;AA21,1-$W22+$V22*AA$3,MAX(1-$W22+$V22*AA$3,0.5*(MAX(AA$4:AA21)+1))),1)</f>
        <v>8</v>
      </c>
      <c r="AB22" s="10">
        <f>CEILING(IF((1-$W22+$V22*AB$3)&gt;AB21,1-$W22+$V22*AB$3,MAX(1-$W22+$V22*AB$3,0.5*(MAX(AB$4:AB21)+1))),1)</f>
        <v>7</v>
      </c>
      <c r="AC22" s="10">
        <f>CEILING(IF((1-$W22+$V22*AC$3)&gt;AC21,1-$W22+$V22*AC$3,MAX(1-$W22+$V22*AC$3,0.5*(MAX(AC$4:AC21)+1))),1)</f>
        <v>7</v>
      </c>
      <c r="AD22" s="10">
        <f>CEILING(IF((1-$W22+$V22*AD$3)&gt;AD21,1-$W22+$V22*AD$3,MAX(1-$W22+$V22*AD$3,0.5*(MAX(AD$4:AD21)+1))),1)</f>
        <v>6</v>
      </c>
      <c r="AE22" s="10">
        <f>CEILING(IF((1-$W22+$V22*AE$3)&gt;AE21,1-$W22+$V22*AE$3,MAX(1-$W22+$V22*AE$3,0.5*(MAX(AE$4:AE21)+1))),1)</f>
        <v>5</v>
      </c>
      <c r="AF22" s="10">
        <f>CEILING(IF((1-$W22+$V22*AF$3)&gt;AF21,1-$W22+$V22*AF$3,MAX(1-$W22+$V22*AF$3,0.5*(MAX(AF$4:AF21)+1))),1)</f>
        <v>4</v>
      </c>
      <c r="AG22" s="10">
        <f>CEILING(IF((1-$W22+$V22*AG$3)&gt;AG21,1-$W22+$V22*AG$3,MAX(1-$W22+$V22*AG$3,0.5*(MAX(AG$4:AG21)+1))),1)</f>
        <v>2</v>
      </c>
      <c r="AH22" s="7">
        <v>18</v>
      </c>
      <c r="AI22" s="6">
        <f t="shared" si="10"/>
        <v>4.1990399999999997E-2</v>
      </c>
      <c r="AJ22" s="10">
        <f>IF((-$AI22+$AH22*AJ$3)&gt;AJ21,-$AI22+$AH22*AJ$3,MAX(-$AI22+$AH22*AJ$3,0.7*MAX(AJ$4:AJ21)))</f>
        <v>11.342209176606167</v>
      </c>
      <c r="AK22" s="10">
        <f>IF((-$AI22+$AH22*AK$3)&gt;AK21,-$AI22+$AH22*AK$3,MAX(-$AI22+$AH22*AK$3,0.7*MAX(AK$4:AK21)))</f>
        <v>10.758009599999999</v>
      </c>
      <c r="AL22" s="10">
        <f>IF((-$AI22+$AH22*AL$3)&gt;AL21,-$AI22+$AH22*AL$3,MAX(-$AI22+$AH22*AL$3,0.7*MAX(AL$4:AL21)))</f>
        <v>10.140347249086284</v>
      </c>
      <c r="AM22" s="10">
        <f>IF((-$AI22+$AH22*AM$3)&gt;AM21,-$AI22+$AH22*AM$3,MAX(-$AI22+$AH22*AM$3,0.7*MAX(AM$4:AM21)))</f>
        <v>9.4827143198325281</v>
      </c>
      <c r="AN22" s="10">
        <f>IF((-$AI22+$AH22*AN$3)&gt;AN21,-$AI22+$AH22*AN$3,MAX(-$AI22+$AH22*AN$3,0.7*MAX(AN$4:AN21)))</f>
        <v>8.7761726740194419</v>
      </c>
      <c r="AO22" s="10">
        <f>IF((-$AI22+$AH22*AO$3)&gt;AO21,-$AI22+$AH22*AO$3,MAX(-$AI22+$AH22*AO$3,0.7*MAX(AO$4:AO21)))</f>
        <v>8.0078543189992448</v>
      </c>
      <c r="AP22" s="10">
        <f>IF((-$AI22+$AH22*AP$3)&gt;AP21,-$AI22+$AH22*AP$3,MAX(-$AI22+$AH22*AP$3,0.7*MAX(AP$4:AP21)))</f>
        <v>7.1580095999999998</v>
      </c>
      <c r="AQ22" s="10">
        <f>IF((-$AI22+$AH22*AQ$3)&gt;AQ21,-$AI22+$AH22*AQ$3,MAX(-$AI22+$AH22*AQ$3,0.7*MAX(AQ$4:AQ21)))</f>
        <v>6.1933925072479576</v>
      </c>
      <c r="AR22" s="10">
        <f>IF((-$AI22+$AH22*AR$3)&gt;AR21,-$AI22+$AH22*AR$3,MAX(-$AI22+$AH22*AR$3,0.7*MAX(AR$4:AR21)))</f>
        <v>5.0491784245431415</v>
      </c>
      <c r="AS22" s="10">
        <f>IF((-$AI22+$AH22*AS$3)&gt;AS21,-$AI22+$AH22*AS$3,MAX(-$AI22+$AH22*AS$3,0.7*MAX(AS$4:AS21)))</f>
        <v>3.5580096000000001</v>
      </c>
      <c r="AT22" s="7">
        <v>18</v>
      </c>
      <c r="AU22" s="6">
        <f t="shared" si="11"/>
        <v>4.1990399999999997E-2</v>
      </c>
      <c r="AV22" s="10">
        <f t="shared" si="12"/>
        <v>9</v>
      </c>
      <c r="AW22" s="10">
        <f t="shared" si="12"/>
        <v>8</v>
      </c>
      <c r="AX22" s="10">
        <f t="shared" si="12"/>
        <v>8</v>
      </c>
      <c r="AY22" s="10">
        <f t="shared" si="12"/>
        <v>7</v>
      </c>
      <c r="AZ22" s="10">
        <f t="shared" si="12"/>
        <v>7</v>
      </c>
      <c r="BA22" s="10">
        <f t="shared" si="12"/>
        <v>6</v>
      </c>
      <c r="BB22" s="10">
        <f t="shared" si="12"/>
        <v>6</v>
      </c>
      <c r="BC22" s="10">
        <f t="shared" si="12"/>
        <v>5</v>
      </c>
      <c r="BD22" s="10">
        <f t="shared" si="12"/>
        <v>4</v>
      </c>
      <c r="BE22" s="10">
        <f t="shared" si="12"/>
        <v>3</v>
      </c>
    </row>
    <row r="23" spans="3:57">
      <c r="C23" s="1">
        <f t="shared" si="13"/>
        <v>82</v>
      </c>
      <c r="D23" s="3">
        <f t="shared" si="2"/>
        <v>0.43040650932041702</v>
      </c>
      <c r="E23" s="2">
        <f t="shared" si="3"/>
        <v>0.42720018726587655</v>
      </c>
      <c r="F23" s="2">
        <f t="shared" si="4"/>
        <v>0.38078865529319544</v>
      </c>
      <c r="G23" s="2">
        <f t="shared" si="5"/>
        <v>0.57271284253105414</v>
      </c>
      <c r="H23" s="2">
        <f t="shared" si="6"/>
        <v>0.40496913462633177</v>
      </c>
      <c r="J23" s="7">
        <v>19</v>
      </c>
      <c r="K23" s="17">
        <f t="shared" si="7"/>
        <v>5.2128399999999998E-2</v>
      </c>
      <c r="L23" s="10">
        <f t="shared" si="8"/>
        <v>8.0833780067494061</v>
      </c>
      <c r="M23" s="10">
        <f t="shared" si="8"/>
        <v>7.6237130061407745</v>
      </c>
      <c r="N23" s="10">
        <f t="shared" si="8"/>
        <v>7.1344936750970636</v>
      </c>
      <c r="O23" s="10">
        <f t="shared" si="8"/>
        <v>6.6091603097519123</v>
      </c>
      <c r="P23" s="10">
        <f t="shared" si="8"/>
        <v>6.0382944611868679</v>
      </c>
      <c r="Q23" s="10">
        <f t="shared" si="8"/>
        <v>5.4074947988879289</v>
      </c>
      <c r="R23" s="10">
        <f t="shared" si="8"/>
        <v>4.6926538333868182</v>
      </c>
      <c r="S23" s="10">
        <f t="shared" si="8"/>
        <v>3.847206778950151</v>
      </c>
      <c r="T23" s="10">
        <f t="shared" si="8"/>
        <v>2.7533615817759931</v>
      </c>
      <c r="U23" s="10">
        <f t="shared" si="8"/>
        <v>0.60083275543199233</v>
      </c>
      <c r="V23" s="7">
        <v>19</v>
      </c>
      <c r="W23" s="6">
        <f t="shared" si="9"/>
        <v>5.2128399999999998E-2</v>
      </c>
      <c r="X23" s="10">
        <f>CEILING(IF((1-$W23+$V23*X$3)&gt;X22,1-$W23+$V23*X$3,MAX(1-$W23+$V23*X$3,0.5*(MAX(X$4:X22)+1))),1)</f>
        <v>10</v>
      </c>
      <c r="Y23" s="10">
        <f>CEILING(IF((1-$W23+$V23*Y$3)&gt;Y22,1-$W23+$V23*Y$3,MAX(1-$W23+$V23*Y$3,0.5*(MAX(Y$4:Y22)+1))),1)</f>
        <v>9</v>
      </c>
      <c r="Z23" s="10">
        <f>CEILING(IF((1-$W23+$V23*Z$3)&gt;Z22,1-$W23+$V23*Z$3,MAX(1-$W23+$V23*Z$3,0.5*(MAX(Z$4:Z22)+1))),1)</f>
        <v>9</v>
      </c>
      <c r="AA23" s="10">
        <f>CEILING(IF((1-$W23+$V23*AA$3)&gt;AA22,1-$W23+$V23*AA$3,MAX(1-$W23+$V23*AA$3,0.5*(MAX(AA$4:AA22)+1))),1)</f>
        <v>8</v>
      </c>
      <c r="AB23" s="10">
        <f>CEILING(IF((1-$W23+$V23*AB$3)&gt;AB22,1-$W23+$V23*AB$3,MAX(1-$W23+$V23*AB$3,0.5*(MAX(AB$4:AB22)+1))),1)</f>
        <v>7</v>
      </c>
      <c r="AC23" s="10">
        <f>CEILING(IF((1-$W23+$V23*AC$3)&gt;AC22,1-$W23+$V23*AC$3,MAX(1-$W23+$V23*AC$3,0.5*(MAX(AC$4:AC22)+1))),1)</f>
        <v>7</v>
      </c>
      <c r="AD23" s="10">
        <f>CEILING(IF((1-$W23+$V23*AD$3)&gt;AD22,1-$W23+$V23*AD$3,MAX(1-$W23+$V23*AD$3,0.5*(MAX(AD$4:AD22)+1))),1)</f>
        <v>6</v>
      </c>
      <c r="AE23" s="10">
        <f>CEILING(IF((1-$W23+$V23*AE$3)&gt;AE22,1-$W23+$V23*AE$3,MAX(1-$W23+$V23*AE$3,0.5*(MAX(AE$4:AE22)+1))),1)</f>
        <v>5</v>
      </c>
      <c r="AF23" s="10">
        <f>CEILING(IF((1-$W23+$V23*AF$3)&gt;AF22,1-$W23+$V23*AF$3,MAX(1-$W23+$V23*AF$3,0.5*(MAX(AF$4:AF22)+1))),1)</f>
        <v>4</v>
      </c>
      <c r="AG23" s="10">
        <f>CEILING(IF((1-$W23+$V23*AG$3)&gt;AG22,1-$W23+$V23*AG$3,MAX(1-$W23+$V23*AG$3,0.5*(MAX(AG$4:AG22)+1))),1)</f>
        <v>2</v>
      </c>
      <c r="AH23" s="7">
        <v>19</v>
      </c>
      <c r="AI23" s="6">
        <f t="shared" si="10"/>
        <v>5.2128399999999998E-2</v>
      </c>
      <c r="AJ23" s="10">
        <f>IF((-$AI23+$AH23*AJ$3)&gt;AJ22,-$AI23+$AH23*AJ$3,MAX(-$AI23+$AH23*AJ$3,0.7*MAX(AJ$4:AJ22)))</f>
        <v>11.964526708639841</v>
      </c>
      <c r="AK23" s="10">
        <f>IF((-$AI23+$AH23*AK$3)&gt;AK22,-$AI23+$AH23*AK$3,MAX(-$AI23+$AH23*AK$3,0.7*MAX(AK$4:AK22)))</f>
        <v>11.3478716</v>
      </c>
      <c r="AL23" s="10">
        <f>IF((-$AI23+$AH23*AL$3)&gt;AL22,-$AI23+$AH23*AL$3,MAX(-$AI23+$AH23*AL$3,0.7*MAX(AL$4:AL22)))</f>
        <v>10.695894674035522</v>
      </c>
      <c r="AM23" s="10">
        <f>IF((-$AI23+$AH23*AM$3)&gt;AM22,-$AI23+$AH23*AM$3,MAX(-$AI23+$AH23*AM$3,0.7*MAX(AM$4:AM22)))</f>
        <v>10.001726582045444</v>
      </c>
      <c r="AN23" s="10">
        <f>IF((-$AI23+$AH23*AN$3)&gt;AN22,-$AI23+$AH23*AN$3,MAX(-$AI23+$AH23*AN$3,0.7*MAX(AN$4:AN22)))</f>
        <v>9.2559326225760756</v>
      </c>
      <c r="AO23" s="10">
        <f>IF((-$AI23+$AH23*AO$3)&gt;AO22,-$AI23+$AH23*AO$3,MAX(-$AI23+$AH23*AO$3,0.7*MAX(AO$4:AO22)))</f>
        <v>8.4449299144992001</v>
      </c>
      <c r="AP23" s="10">
        <f>IF((-$AI23+$AH23*AP$3)&gt;AP22,-$AI23+$AH23*AP$3,MAX(-$AI23+$AH23*AP$3,0.7*MAX(AP$4:AP22)))</f>
        <v>7.5478716000000006</v>
      </c>
      <c r="AQ23" s="10">
        <f>IF((-$AI23+$AH23*AQ$3)&gt;AQ22,-$AI23+$AH23*AQ$3,MAX(-$AI23+$AH23*AQ$3,0.7*MAX(AQ$4:AQ22)))</f>
        <v>6.5296646687617335</v>
      </c>
      <c r="AR23" s="10">
        <f>IF((-$AI23+$AH23*AR$3)&gt;AR22,-$AI23+$AH23*AR$3,MAX(-$AI23+$AH23*AR$3,0.7*MAX(AR$4:AR22)))</f>
        <v>5.3218831370177613</v>
      </c>
      <c r="AS23" s="10">
        <f>IF((-$AI23+$AH23*AS$3)&gt;AS22,-$AI23+$AH23*AS$3,MAX(-$AI23+$AH23*AS$3,0.7*MAX(AS$4:AS22)))</f>
        <v>3.7478716000000003</v>
      </c>
      <c r="AT23" s="7">
        <v>19</v>
      </c>
      <c r="AU23" s="6">
        <f t="shared" si="11"/>
        <v>5.2128399999999998E-2</v>
      </c>
      <c r="AV23" s="10">
        <f t="shared" si="12"/>
        <v>9</v>
      </c>
      <c r="AW23" s="10">
        <f t="shared" si="12"/>
        <v>9</v>
      </c>
      <c r="AX23" s="10">
        <f t="shared" si="12"/>
        <v>8</v>
      </c>
      <c r="AY23" s="10">
        <f t="shared" si="12"/>
        <v>8</v>
      </c>
      <c r="AZ23" s="10">
        <f t="shared" si="12"/>
        <v>7</v>
      </c>
      <c r="BA23" s="10">
        <f t="shared" si="12"/>
        <v>6</v>
      </c>
      <c r="BB23" s="10">
        <f t="shared" si="12"/>
        <v>6</v>
      </c>
      <c r="BC23" s="10">
        <f t="shared" si="12"/>
        <v>5</v>
      </c>
      <c r="BD23" s="10">
        <f t="shared" si="12"/>
        <v>4</v>
      </c>
      <c r="BE23" s="10">
        <f t="shared" si="12"/>
        <v>3</v>
      </c>
    </row>
    <row r="24" spans="3:57">
      <c r="C24" s="1">
        <f t="shared" si="13"/>
        <v>81</v>
      </c>
      <c r="D24" s="3">
        <f t="shared" si="2"/>
        <v>0.4290459441148391</v>
      </c>
      <c r="E24" s="2">
        <f t="shared" si="3"/>
        <v>0.42426406871192845</v>
      </c>
      <c r="F24" s="2">
        <f t="shared" si="4"/>
        <v>0.37815340802378072</v>
      </c>
      <c r="G24" s="2">
        <f t="shared" si="5"/>
        <v>0.56920997883030833</v>
      </c>
      <c r="H24" s="2">
        <f t="shared" si="6"/>
        <v>0.40249223594996214</v>
      </c>
      <c r="J24" s="7">
        <v>20</v>
      </c>
      <c r="K24" s="17">
        <f t="shared" si="7"/>
        <v>6.4000000000000001E-2</v>
      </c>
      <c r="L24" s="10">
        <f t="shared" si="8"/>
        <v>8.5088189544730586</v>
      </c>
      <c r="M24" s="10">
        <f t="shared" si="8"/>
        <v>8.0249610590955527</v>
      </c>
      <c r="N24" s="10">
        <f t="shared" si="8"/>
        <v>7.5099933422074354</v>
      </c>
      <c r="O24" s="10">
        <f t="shared" si="8"/>
        <v>6.9570108523704342</v>
      </c>
      <c r="P24" s="10">
        <f t="shared" si="8"/>
        <v>6.356099432828282</v>
      </c>
      <c r="Q24" s="10">
        <f t="shared" si="8"/>
        <v>5.6920997883030831</v>
      </c>
      <c r="R24" s="10">
        <f t="shared" si="8"/>
        <v>4.9396356140913875</v>
      </c>
      <c r="S24" s="10">
        <f t="shared" si="8"/>
        <v>4.0496913462633168</v>
      </c>
      <c r="T24" s="10">
        <f t="shared" si="8"/>
        <v>2.8982753492378874</v>
      </c>
      <c r="U24" s="10">
        <f t="shared" si="8"/>
        <v>0.6324555320336761</v>
      </c>
      <c r="V24" s="7">
        <v>20</v>
      </c>
      <c r="W24" s="6">
        <f t="shared" si="9"/>
        <v>6.4000000000000001E-2</v>
      </c>
      <c r="X24" s="10">
        <f>CEILING(IF((1-$W24+$V24*X$3)&gt;X23,1-$W24+$V24*X$3,MAX(1-$W24+$V24*X$3,0.5*(MAX(X$4:X23)+1))),1)</f>
        <v>10</v>
      </c>
      <c r="Y24" s="10">
        <f>CEILING(IF((1-$W24+$V24*Y$3)&gt;Y23,1-$W24+$V24*Y$3,MAX(1-$W24+$V24*Y$3,0.5*(MAX(Y$4:Y23)+1))),1)</f>
        <v>9</v>
      </c>
      <c r="Z24" s="10">
        <f>CEILING(IF((1-$W24+$V24*Z$3)&gt;Z23,1-$W24+$V24*Z$3,MAX(1-$W24+$V24*Z$3,0.5*(MAX(Z$4:Z23)+1))),1)</f>
        <v>9</v>
      </c>
      <c r="AA24" s="10">
        <f>CEILING(IF((1-$W24+$V24*AA$3)&gt;AA23,1-$W24+$V24*AA$3,MAX(1-$W24+$V24*AA$3,0.5*(MAX(AA$4:AA23)+1))),1)</f>
        <v>8</v>
      </c>
      <c r="AB24" s="10">
        <f>CEILING(IF((1-$W24+$V24*AB$3)&gt;AB23,1-$W24+$V24*AB$3,MAX(1-$W24+$V24*AB$3,0.5*(MAX(AB$4:AB23)+1))),1)</f>
        <v>8</v>
      </c>
      <c r="AC24" s="10">
        <f>CEILING(IF((1-$W24+$V24*AC$3)&gt;AC23,1-$W24+$V24*AC$3,MAX(1-$W24+$V24*AC$3,0.5*(MAX(AC$4:AC23)+1))),1)</f>
        <v>7</v>
      </c>
      <c r="AD24" s="10">
        <f>CEILING(IF((1-$W24+$V24*AD$3)&gt;AD23,1-$W24+$V24*AD$3,MAX(1-$W24+$V24*AD$3,0.5*(MAX(AD$4:AD23)+1))),1)</f>
        <v>6</v>
      </c>
      <c r="AE24" s="10">
        <f>CEILING(IF((1-$W24+$V24*AE$3)&gt;AE23,1-$W24+$V24*AE$3,MAX(1-$W24+$V24*AE$3,0.5*(MAX(AE$4:AE23)+1))),1)</f>
        <v>5</v>
      </c>
      <c r="AF24" s="10">
        <f>CEILING(IF((1-$W24+$V24*AF$3)&gt;AF23,1-$W24+$V24*AF$3,MAX(1-$W24+$V24*AF$3,0.5*(MAX(AF$4:AF23)+1))),1)</f>
        <v>4</v>
      </c>
      <c r="AG24" s="10">
        <f>CEILING(IF((1-$W24+$V24*AG$3)&gt;AG23,1-$W24+$V24*AG$3,MAX(1-$W24+$V24*AG$3,0.5*(MAX(AG$4:AG23)+1))),1)</f>
        <v>2</v>
      </c>
      <c r="AH24" s="7">
        <v>20</v>
      </c>
      <c r="AI24" s="6">
        <f t="shared" si="10"/>
        <v>6.4000000000000001E-2</v>
      </c>
      <c r="AJ24" s="10">
        <f>IF((-$AI24+$AH24*AJ$3)&gt;AJ23,-$AI24+$AH24*AJ$3,MAX(-$AI24+$AH24*AJ$3,0.7*MAX(AJ$4:AJ23)))</f>
        <v>12.585110640673518</v>
      </c>
      <c r="AK24" s="10">
        <f>IF((-$AI24+$AH24*AK$3)&gt;AK23,-$AI24+$AH24*AK$3,MAX(-$AI24+$AH24*AK$3,0.7*MAX(AK$4:AK23)))</f>
        <v>11.936</v>
      </c>
      <c r="AL24" s="10">
        <f>IF((-$AI24+$AH24*AL$3)&gt;AL23,-$AI24+$AH24*AL$3,MAX(-$AI24+$AH24*AL$3,0.7*MAX(AL$4:AL23)))</f>
        <v>11.249708498984759</v>
      </c>
      <c r="AM24" s="10">
        <f>IF((-$AI24+$AH24*AM$3)&gt;AM23,-$AI24+$AH24*AM$3,MAX(-$AI24+$AH24*AM$3,0.7*MAX(AM$4:AM23)))</f>
        <v>10.519005244258363</v>
      </c>
      <c r="AN24" s="10">
        <f>IF((-$AI24+$AH24*AN$3)&gt;AN23,-$AI24+$AH24*AN$3,MAX(-$AI24+$AH24*AN$3,0.7*MAX(AN$4:AN23)))</f>
        <v>9.7339589711327115</v>
      </c>
      <c r="AO24" s="10">
        <f>IF((-$AI24+$AH24*AO$3)&gt;AO23,-$AI24+$AH24*AO$3,MAX(-$AI24+$AH24*AO$3,0.7*MAX(AO$4:AO23)))</f>
        <v>8.8802719099991592</v>
      </c>
      <c r="AP24" s="10">
        <f>IF((-$AI24+$AH24*AP$3)&gt;AP23,-$AI24+$AH24*AP$3,MAX(-$AI24+$AH24*AP$3,0.7*MAX(AP$4:AP23)))</f>
        <v>7.9359999999999999</v>
      </c>
      <c r="AQ24" s="10">
        <f>IF((-$AI24+$AH24*AQ$3)&gt;AQ23,-$AI24+$AH24*AQ$3,MAX(-$AI24+$AH24*AQ$3,0.7*MAX(AQ$4:AQ23)))</f>
        <v>6.8642032302755087</v>
      </c>
      <c r="AR24" s="10">
        <f>IF((-$AI24+$AH24*AR$3)&gt;AR23,-$AI24+$AH24*AR$3,MAX(-$AI24+$AH24*AR$3,0.7*MAX(AR$4:AR23)))</f>
        <v>5.5928542494923796</v>
      </c>
      <c r="AS24" s="10">
        <f>IF((-$AI24+$AH24*AS$3)&gt;AS23,-$AI24+$AH24*AS$3,MAX(-$AI24+$AH24*AS$3,0.7*MAX(AS$4:AS23)))</f>
        <v>3.9359999999999999</v>
      </c>
      <c r="AT24" s="7">
        <v>20</v>
      </c>
      <c r="AU24" s="6">
        <f t="shared" si="11"/>
        <v>6.4000000000000001E-2</v>
      </c>
      <c r="AV24" s="10">
        <f t="shared" si="12"/>
        <v>9</v>
      </c>
      <c r="AW24" s="10">
        <f t="shared" si="12"/>
        <v>9</v>
      </c>
      <c r="AX24" s="10">
        <f t="shared" si="12"/>
        <v>8</v>
      </c>
      <c r="AY24" s="10">
        <f t="shared" si="12"/>
        <v>8</v>
      </c>
      <c r="AZ24" s="10">
        <f t="shared" si="12"/>
        <v>7</v>
      </c>
      <c r="BA24" s="10">
        <f t="shared" si="12"/>
        <v>7</v>
      </c>
      <c r="BB24" s="10">
        <f t="shared" si="12"/>
        <v>6</v>
      </c>
      <c r="BC24" s="10">
        <f t="shared" si="12"/>
        <v>5</v>
      </c>
      <c r="BD24" s="10">
        <f t="shared" si="12"/>
        <v>4</v>
      </c>
      <c r="BE24" s="10">
        <f t="shared" si="12"/>
        <v>3</v>
      </c>
    </row>
    <row r="25" spans="3:57">
      <c r="C25" s="1">
        <f t="shared" si="13"/>
        <v>80</v>
      </c>
      <c r="D25" s="3">
        <f t="shared" si="2"/>
        <v>0.42766661190160554</v>
      </c>
      <c r="E25" s="2">
        <f t="shared" si="3"/>
        <v>0.42130748865881801</v>
      </c>
      <c r="F25" s="2">
        <f t="shared" si="4"/>
        <v>0.37549966711037175</v>
      </c>
      <c r="G25" s="2">
        <f t="shared" si="5"/>
        <v>0.56568542494923801</v>
      </c>
      <c r="H25" s="2">
        <f t="shared" si="6"/>
        <v>0.4</v>
      </c>
      <c r="J25" s="7">
        <v>21</v>
      </c>
      <c r="K25" s="17">
        <f t="shared" si="7"/>
        <v>7.7792399999999998E-2</v>
      </c>
      <c r="L25" s="10">
        <f t="shared" si="8"/>
        <v>8.9342599021967111</v>
      </c>
      <c r="M25" s="10">
        <f t="shared" si="8"/>
        <v>8.42620911205033</v>
      </c>
      <c r="N25" s="10">
        <f t="shared" si="8"/>
        <v>7.8854930093178064</v>
      </c>
      <c r="O25" s="10">
        <f t="shared" si="8"/>
        <v>7.304861394988956</v>
      </c>
      <c r="P25" s="10">
        <f t="shared" si="8"/>
        <v>6.6739044044696954</v>
      </c>
      <c r="Q25" s="10">
        <f t="shared" si="8"/>
        <v>5.9767047777182372</v>
      </c>
      <c r="R25" s="10">
        <f t="shared" si="8"/>
        <v>5.1866173947959568</v>
      </c>
      <c r="S25" s="10">
        <f t="shared" si="8"/>
        <v>4.2521759135764823</v>
      </c>
      <c r="T25" s="10">
        <f t="shared" si="8"/>
        <v>3.0431891166997822</v>
      </c>
      <c r="U25" s="10">
        <f t="shared" si="8"/>
        <v>0.66407830863535988</v>
      </c>
      <c r="V25" s="7">
        <v>21</v>
      </c>
      <c r="W25" s="6">
        <f t="shared" si="9"/>
        <v>7.7792399999999998E-2</v>
      </c>
      <c r="X25" s="10">
        <f>CEILING(IF((1-$W25+$V25*X$3)&gt;X24,1-$W25+$V25*X$3,MAX(1-$W25+$V25*X$3,0.5*(MAX(X$4:X24)+1))),1)</f>
        <v>10</v>
      </c>
      <c r="Y25" s="10">
        <f>CEILING(IF((1-$W25+$V25*Y$3)&gt;Y24,1-$W25+$V25*Y$3,MAX(1-$W25+$V25*Y$3,0.5*(MAX(Y$4:Y24)+1))),1)</f>
        <v>10</v>
      </c>
      <c r="Z25" s="10">
        <f>CEILING(IF((1-$W25+$V25*Z$3)&gt;Z24,1-$W25+$V25*Z$3,MAX(1-$W25+$V25*Z$3,0.5*(MAX(Z$4:Z24)+1))),1)</f>
        <v>9</v>
      </c>
      <c r="AA25" s="10">
        <f>CEILING(IF((1-$W25+$V25*AA$3)&gt;AA24,1-$W25+$V25*AA$3,MAX(1-$W25+$V25*AA$3,0.5*(MAX(AA$4:AA24)+1))),1)</f>
        <v>9</v>
      </c>
      <c r="AB25" s="10">
        <f>CEILING(IF((1-$W25+$V25*AB$3)&gt;AB24,1-$W25+$V25*AB$3,MAX(1-$W25+$V25*AB$3,0.5*(MAX(AB$4:AB24)+1))),1)</f>
        <v>8</v>
      </c>
      <c r="AC25" s="10">
        <f>CEILING(IF((1-$W25+$V25*AC$3)&gt;AC24,1-$W25+$V25*AC$3,MAX(1-$W25+$V25*AC$3,0.5*(MAX(AC$4:AC24)+1))),1)</f>
        <v>7</v>
      </c>
      <c r="AD25" s="10">
        <f>CEILING(IF((1-$W25+$V25*AD$3)&gt;AD24,1-$W25+$V25*AD$3,MAX(1-$W25+$V25*AD$3,0.5*(MAX(AD$4:AD24)+1))),1)</f>
        <v>7</v>
      </c>
      <c r="AE25" s="10">
        <f>CEILING(IF((1-$W25+$V25*AE$3)&gt;AE24,1-$W25+$V25*AE$3,MAX(1-$W25+$V25*AE$3,0.5*(MAX(AE$4:AE24)+1))),1)</f>
        <v>6</v>
      </c>
      <c r="AF25" s="10">
        <f>CEILING(IF((1-$W25+$V25*AF$3)&gt;AF24,1-$W25+$V25*AF$3,MAX(1-$W25+$V25*AF$3,0.5*(MAX(AF$4:AF24)+1))),1)</f>
        <v>4</v>
      </c>
      <c r="AG25" s="10">
        <f>CEILING(IF((1-$W25+$V25*AG$3)&gt;AG24,1-$W25+$V25*AG$3,MAX(1-$W25+$V25*AG$3,0.5*(MAX(AG$4:AG24)+1))),1)</f>
        <v>2</v>
      </c>
      <c r="AH25" s="7">
        <v>21</v>
      </c>
      <c r="AI25" s="6">
        <f t="shared" si="10"/>
        <v>7.7792399999999998E-2</v>
      </c>
      <c r="AJ25" s="10">
        <f>IF((-$AI25+$AH25*AJ$3)&gt;AJ24,-$AI25+$AH25*AJ$3,MAX(-$AI25+$AH25*AJ$3,0.7*MAX(AJ$4:AJ24)))</f>
        <v>13.203773772707194</v>
      </c>
      <c r="AK25" s="10">
        <f>IF((-$AI25+$AH25*AK$3)&gt;AK24,-$AI25+$AH25*AK$3,MAX(-$AI25+$AH25*AK$3,0.7*MAX(AK$4:AK24)))</f>
        <v>12.5222076</v>
      </c>
      <c r="AL25" s="10">
        <f>IF((-$AI25+$AH25*AL$3)&gt;AL24,-$AI25+$AH25*AL$3,MAX(-$AI25+$AH25*AL$3,0.7*MAX(AL$4:AL24)))</f>
        <v>11.801601523933998</v>
      </c>
      <c r="AM25" s="10">
        <f>IF((-$AI25+$AH25*AM$3)&gt;AM24,-$AI25+$AH25*AM$3,MAX(-$AI25+$AH25*AM$3,0.7*MAX(AM$4:AM24)))</f>
        <v>11.034363106471282</v>
      </c>
      <c r="AN25" s="10">
        <f>IF((-$AI25+$AH25*AN$3)&gt;AN24,-$AI25+$AH25*AN$3,MAX(-$AI25+$AH25*AN$3,0.7*MAX(AN$4:AN24)))</f>
        <v>10.210064519689348</v>
      </c>
      <c r="AO25" s="10">
        <f>IF((-$AI25+$AH25*AO$3)&gt;AO24,-$AI25+$AH25*AO$3,MAX(-$AI25+$AH25*AO$3,0.7*MAX(AO$4:AO24)))</f>
        <v>9.3136931054991177</v>
      </c>
      <c r="AP25" s="10">
        <f>IF((-$AI25+$AH25*AP$3)&gt;AP24,-$AI25+$AH25*AP$3,MAX(-$AI25+$AH25*AP$3,0.7*MAX(AP$4:AP24)))</f>
        <v>8.3222076000000005</v>
      </c>
      <c r="AQ25" s="10">
        <f>IF((-$AI25+$AH25*AQ$3)&gt;AQ24,-$AI25+$AH25*AQ$3,MAX(-$AI25+$AH25*AQ$3,0.7*MAX(AQ$4:AQ24)))</f>
        <v>7.1968209917892851</v>
      </c>
      <c r="AR25" s="10">
        <f>IF((-$AI25+$AH25*AR$3)&gt;AR24,-$AI25+$AH25*AR$3,MAX(-$AI25+$AH25*AR$3,0.7*MAX(AR$4:AR24)))</f>
        <v>5.8619045619669992</v>
      </c>
      <c r="AS25" s="10">
        <f>IF((-$AI25+$AH25*AS$3)&gt;AS24,-$AI25+$AH25*AS$3,MAX(-$AI25+$AH25*AS$3,0.7*MAX(AS$4:AS24)))</f>
        <v>4.1222076000000003</v>
      </c>
      <c r="AT25" s="7">
        <v>21</v>
      </c>
      <c r="AU25" s="6">
        <f t="shared" si="11"/>
        <v>7.7792399999999998E-2</v>
      </c>
      <c r="AV25" s="10">
        <f t="shared" si="12"/>
        <v>10</v>
      </c>
      <c r="AW25" s="10">
        <f t="shared" si="12"/>
        <v>9</v>
      </c>
      <c r="AX25" s="10">
        <f t="shared" si="12"/>
        <v>9</v>
      </c>
      <c r="AY25" s="10">
        <f t="shared" si="12"/>
        <v>8</v>
      </c>
      <c r="AZ25" s="10">
        <f t="shared" si="12"/>
        <v>8</v>
      </c>
      <c r="BA25" s="10">
        <f t="shared" si="12"/>
        <v>7</v>
      </c>
      <c r="BB25" s="10">
        <f t="shared" si="12"/>
        <v>6</v>
      </c>
      <c r="BC25" s="10">
        <f t="shared" si="12"/>
        <v>6</v>
      </c>
      <c r="BD25" s="10">
        <f t="shared" si="12"/>
        <v>5</v>
      </c>
      <c r="BE25" s="10">
        <f t="shared" si="12"/>
        <v>3</v>
      </c>
    </row>
    <row r="26" spans="3:57">
      <c r="C26" s="1">
        <f t="shared" si="13"/>
        <v>79</v>
      </c>
      <c r="D26" s="3">
        <f t="shared" si="2"/>
        <v>0.42626798770413155</v>
      </c>
      <c r="E26" s="2">
        <f t="shared" si="3"/>
        <v>0.41833001326703778</v>
      </c>
      <c r="F26" s="2">
        <f t="shared" si="4"/>
        <v>0.372827037646145</v>
      </c>
      <c r="G26" s="2">
        <f t="shared" si="5"/>
        <v>0.56213877290220782</v>
      </c>
      <c r="H26" s="2">
        <f t="shared" si="6"/>
        <v>0.39749213828703583</v>
      </c>
      <c r="J26" s="7">
        <v>22</v>
      </c>
      <c r="K26" s="17">
        <f t="shared" si="7"/>
        <v>9.3702399999999991E-2</v>
      </c>
      <c r="L26" s="10">
        <f t="shared" si="8"/>
        <v>9.3597008499203653</v>
      </c>
      <c r="M26" s="10">
        <f t="shared" si="8"/>
        <v>8.8274571650051072</v>
      </c>
      <c r="N26" s="10">
        <f t="shared" si="8"/>
        <v>8.2609926764281791</v>
      </c>
      <c r="O26" s="10">
        <f t="shared" si="8"/>
        <v>7.6527119376074779</v>
      </c>
      <c r="P26" s="10">
        <f t="shared" si="8"/>
        <v>6.9917093761111095</v>
      </c>
      <c r="Q26" s="10">
        <f t="shared" si="8"/>
        <v>6.2613097671333913</v>
      </c>
      <c r="R26" s="10">
        <f t="shared" si="8"/>
        <v>5.4335991755005262</v>
      </c>
      <c r="S26" s="10">
        <f t="shared" si="8"/>
        <v>4.4546604808896486</v>
      </c>
      <c r="T26" s="10">
        <f t="shared" si="8"/>
        <v>3.1881028841616765</v>
      </c>
      <c r="U26" s="10">
        <f t="shared" si="8"/>
        <v>0.69570108523704377</v>
      </c>
      <c r="V26" s="7">
        <v>22</v>
      </c>
      <c r="W26" s="6">
        <f t="shared" si="9"/>
        <v>9.3702399999999991E-2</v>
      </c>
      <c r="X26" s="10">
        <f>CEILING(IF((1-$W26+$V26*X$3)&gt;X25,1-$W26+$V26*X$3,MAX(1-$W26+$V26*X$3,0.5*(MAX(X$4:X25)+1))),1)</f>
        <v>11</v>
      </c>
      <c r="Y26" s="10">
        <f>CEILING(IF((1-$W26+$V26*Y$3)&gt;Y25,1-$W26+$V26*Y$3,MAX(1-$W26+$V26*Y$3,0.5*(MAX(Y$4:Y25)+1))),1)</f>
        <v>10</v>
      </c>
      <c r="Z26" s="10">
        <f>CEILING(IF((1-$W26+$V26*Z$3)&gt;Z25,1-$W26+$V26*Z$3,MAX(1-$W26+$V26*Z$3,0.5*(MAX(Z$4:Z25)+1))),1)</f>
        <v>10</v>
      </c>
      <c r="AA26" s="10">
        <f>CEILING(IF((1-$W26+$V26*AA$3)&gt;AA25,1-$W26+$V26*AA$3,MAX(1-$W26+$V26*AA$3,0.5*(MAX(AA$4:AA25)+1))),1)</f>
        <v>9</v>
      </c>
      <c r="AB26" s="10">
        <f>CEILING(IF((1-$W26+$V26*AB$3)&gt;AB25,1-$W26+$V26*AB$3,MAX(1-$W26+$V26*AB$3,0.5*(MAX(AB$4:AB25)+1))),1)</f>
        <v>8</v>
      </c>
      <c r="AC26" s="10">
        <f>CEILING(IF((1-$W26+$V26*AC$3)&gt;AC25,1-$W26+$V26*AC$3,MAX(1-$W26+$V26*AC$3,0.5*(MAX(AC$4:AC25)+1))),1)</f>
        <v>8</v>
      </c>
      <c r="AD26" s="10">
        <f>CEILING(IF((1-$W26+$V26*AD$3)&gt;AD25,1-$W26+$V26*AD$3,MAX(1-$W26+$V26*AD$3,0.5*(MAX(AD$4:AD25)+1))),1)</f>
        <v>7</v>
      </c>
      <c r="AE26" s="10">
        <f>CEILING(IF((1-$W26+$V26*AE$3)&gt;AE25,1-$W26+$V26*AE$3,MAX(1-$W26+$V26*AE$3,0.5*(MAX(AE$4:AE25)+1))),1)</f>
        <v>6</v>
      </c>
      <c r="AF26" s="10">
        <f>CEILING(IF((1-$W26+$V26*AF$3)&gt;AF25,1-$W26+$V26*AF$3,MAX(1-$W26+$V26*AF$3,0.5*(MAX(AF$4:AF25)+1))),1)</f>
        <v>5</v>
      </c>
      <c r="AG26" s="10">
        <f>CEILING(IF((1-$W26+$V26*AG$3)&gt;AG25,1-$W26+$V26*AG$3,MAX(1-$W26+$V26*AG$3,0.5*(MAX(AG$4:AG25)+1))),1)</f>
        <v>2</v>
      </c>
      <c r="AH26" s="7">
        <v>22</v>
      </c>
      <c r="AI26" s="6">
        <f t="shared" si="10"/>
        <v>9.3702399999999991E-2</v>
      </c>
      <c r="AJ26" s="10">
        <f>IF((-$AI26+$AH26*AJ$3)&gt;AJ25,-$AI26+$AH26*AJ$3,MAX(-$AI26+$AH26*AJ$3,0.7*MAX(AJ$4:AJ25)))</f>
        <v>13.82031930474087</v>
      </c>
      <c r="AK26" s="10">
        <f>IF((-$AI26+$AH26*AK$3)&gt;AK25,-$AI26+$AH26*AK$3,MAX(-$AI26+$AH26*AK$3,0.7*MAX(AK$4:AK25)))</f>
        <v>13.1062976</v>
      </c>
      <c r="AL26" s="10">
        <f>IF((-$AI26+$AH26*AL$3)&gt;AL25,-$AI26+$AH26*AL$3,MAX(-$AI26+$AH26*AL$3,0.7*MAX(AL$4:AL25)))</f>
        <v>12.351376948883237</v>
      </c>
      <c r="AM26" s="10">
        <f>IF((-$AI26+$AH26*AM$3)&gt;AM25,-$AI26+$AH26*AM$3,MAX(-$AI26+$AH26*AM$3,0.7*MAX(AM$4:AM25)))</f>
        <v>11.5476033686842</v>
      </c>
      <c r="AN26" s="10">
        <f>IF((-$AI26+$AH26*AN$3)&gt;AN25,-$AI26+$AH26*AN$3,MAX(-$AI26+$AH26*AN$3,0.7*MAX(AN$4:AN25)))</f>
        <v>10.684052468245984</v>
      </c>
      <c r="AO26" s="10">
        <f>IF((-$AI26+$AH26*AO$3)&gt;AO25,-$AI26+$AH26*AO$3,MAX(-$AI26+$AH26*AO$3,0.7*MAX(AO$4:AO25)))</f>
        <v>9.7449967009990761</v>
      </c>
      <c r="AP26" s="10">
        <f>IF((-$AI26+$AH26*AP$3)&gt;AP25,-$AI26+$AH26*AP$3,MAX(-$AI26+$AH26*AP$3,0.7*MAX(AP$4:AP25)))</f>
        <v>8.706297600000001</v>
      </c>
      <c r="AQ26" s="10">
        <f>IF((-$AI26+$AH26*AQ$3)&gt;AQ25,-$AI26+$AH26*AQ$3,MAX(-$AI26+$AH26*AQ$3,0.7*MAX(AQ$4:AQ25)))</f>
        <v>7.5273211533030606</v>
      </c>
      <c r="AR26" s="10">
        <f>IF((-$AI26+$AH26*AR$3)&gt;AR25,-$AI26+$AH26*AR$3,MAX(-$AI26+$AH26*AR$3,0.7*MAX(AR$4:AR25)))</f>
        <v>6.1288372744416186</v>
      </c>
      <c r="AS26" s="10">
        <f>IF((-$AI26+$AH26*AS$3)&gt;AS25,-$AI26+$AH26*AS$3,MAX(-$AI26+$AH26*AS$3,0.7*MAX(AS$4:AS25)))</f>
        <v>4.3062976000000006</v>
      </c>
      <c r="AT26" s="7">
        <v>22</v>
      </c>
      <c r="AU26" s="6">
        <f t="shared" si="11"/>
        <v>9.3702399999999991E-2</v>
      </c>
      <c r="AV26" s="10">
        <f t="shared" si="12"/>
        <v>10</v>
      </c>
      <c r="AW26" s="10">
        <f t="shared" si="12"/>
        <v>10</v>
      </c>
      <c r="AX26" s="10">
        <f t="shared" si="12"/>
        <v>9</v>
      </c>
      <c r="AY26" s="10">
        <f t="shared" si="12"/>
        <v>9</v>
      </c>
      <c r="AZ26" s="10">
        <f t="shared" si="12"/>
        <v>8</v>
      </c>
      <c r="BA26" s="10">
        <f t="shared" si="12"/>
        <v>7</v>
      </c>
      <c r="BB26" s="10">
        <f t="shared" si="12"/>
        <v>7</v>
      </c>
      <c r="BC26" s="10">
        <f t="shared" si="12"/>
        <v>6</v>
      </c>
      <c r="BD26" s="10">
        <f t="shared" si="12"/>
        <v>5</v>
      </c>
      <c r="BE26" s="10">
        <f t="shared" si="12"/>
        <v>4</v>
      </c>
    </row>
    <row r="27" spans="3:57">
      <c r="C27" s="1">
        <f t="shared" si="13"/>
        <v>78</v>
      </c>
      <c r="D27" s="3">
        <f t="shared" si="2"/>
        <v>0.42484952420493594</v>
      </c>
      <c r="E27" s="2">
        <f t="shared" si="3"/>
        <v>0.41533119314590372</v>
      </c>
      <c r="F27" s="2">
        <f t="shared" si="4"/>
        <v>0.37013511046643494</v>
      </c>
      <c r="G27" s="2">
        <f t="shared" si="5"/>
        <v>0.55856960175075776</v>
      </c>
      <c r="H27" s="2">
        <f t="shared" si="6"/>
        <v>0.39496835316263001</v>
      </c>
      <c r="J27" s="7">
        <v>23</v>
      </c>
      <c r="K27" s="17">
        <f t="shared" si="7"/>
        <v>0.11193639999999999</v>
      </c>
      <c r="L27" s="10">
        <f t="shared" si="8"/>
        <v>9.7851417976440178</v>
      </c>
      <c r="M27" s="10">
        <f t="shared" si="8"/>
        <v>9.2287052179598845</v>
      </c>
      <c r="N27" s="10">
        <f t="shared" si="8"/>
        <v>8.636492343538551</v>
      </c>
      <c r="O27" s="10">
        <f t="shared" si="8"/>
        <v>8.0005624802259998</v>
      </c>
      <c r="P27" s="10">
        <f t="shared" si="8"/>
        <v>7.3095143477525237</v>
      </c>
      <c r="Q27" s="10">
        <f t="shared" si="8"/>
        <v>6.5459147565485454</v>
      </c>
      <c r="R27" s="10">
        <f t="shared" si="8"/>
        <v>5.6805809562050955</v>
      </c>
      <c r="S27" s="10">
        <f t="shared" si="8"/>
        <v>4.6571450482028141</v>
      </c>
      <c r="T27" s="10">
        <f t="shared" si="8"/>
        <v>3.3330166516235709</v>
      </c>
      <c r="U27" s="10">
        <f t="shared" si="8"/>
        <v>0.72732386183872755</v>
      </c>
      <c r="V27" s="7">
        <v>23</v>
      </c>
      <c r="W27" s="6">
        <f t="shared" si="9"/>
        <v>0.11193639999999999</v>
      </c>
      <c r="X27" s="10">
        <f>CEILING(IF((1-$W27+$V27*X$3)&gt;X26,1-$W27+$V27*X$3,MAX(1-$W27+$V27*X$3,0.5*(MAX(X$4:X26)+1))),1)</f>
        <v>11</v>
      </c>
      <c r="Y27" s="10">
        <f>CEILING(IF((1-$W27+$V27*Y$3)&gt;Y26,1-$W27+$V27*Y$3,MAX(1-$W27+$V27*Y$3,0.5*(MAX(Y$4:Y26)+1))),1)</f>
        <v>11</v>
      </c>
      <c r="Z27" s="10">
        <f>CEILING(IF((1-$W27+$V27*Z$3)&gt;Z26,1-$W27+$V27*Z$3,MAX(1-$W27+$V27*Z$3,0.5*(MAX(Z$4:Z26)+1))),1)</f>
        <v>10</v>
      </c>
      <c r="AA27" s="10">
        <f>CEILING(IF((1-$W27+$V27*AA$3)&gt;AA26,1-$W27+$V27*AA$3,MAX(1-$W27+$V27*AA$3,0.5*(MAX(AA$4:AA26)+1))),1)</f>
        <v>9</v>
      </c>
      <c r="AB27" s="10">
        <f>CEILING(IF((1-$W27+$V27*AB$3)&gt;AB26,1-$W27+$V27*AB$3,MAX(1-$W27+$V27*AB$3,0.5*(MAX(AB$4:AB26)+1))),1)</f>
        <v>9</v>
      </c>
      <c r="AC27" s="10">
        <f>CEILING(IF((1-$W27+$V27*AC$3)&gt;AC26,1-$W27+$V27*AC$3,MAX(1-$W27+$V27*AC$3,0.5*(MAX(AC$4:AC26)+1))),1)</f>
        <v>8</v>
      </c>
      <c r="AD27" s="10">
        <f>CEILING(IF((1-$W27+$V27*AD$3)&gt;AD26,1-$W27+$V27*AD$3,MAX(1-$W27+$V27*AD$3,0.5*(MAX(AD$4:AD26)+1))),1)</f>
        <v>7</v>
      </c>
      <c r="AE27" s="10">
        <f>CEILING(IF((1-$W27+$V27*AE$3)&gt;AE26,1-$W27+$V27*AE$3,MAX(1-$W27+$V27*AE$3,0.5*(MAX(AE$4:AE26)+1))),1)</f>
        <v>6</v>
      </c>
      <c r="AF27" s="10">
        <f>CEILING(IF((1-$W27+$V27*AF$3)&gt;AF26,1-$W27+$V27*AF$3,MAX(1-$W27+$V27*AF$3,0.5*(MAX(AF$4:AF26)+1))),1)</f>
        <v>5</v>
      </c>
      <c r="AG27" s="10">
        <f>CEILING(IF((1-$W27+$V27*AG$3)&gt;AG26,1-$W27+$V27*AG$3,MAX(1-$W27+$V27*AG$3,0.5*(MAX(AG$4:AG26)+1))),1)</f>
        <v>2</v>
      </c>
      <c r="AH27" s="7">
        <v>23</v>
      </c>
      <c r="AI27" s="6">
        <f t="shared" si="10"/>
        <v>0.11193639999999999</v>
      </c>
      <c r="AJ27" s="10">
        <f>IF((-$AI27+$AH27*AJ$3)&gt;AJ26,-$AI27+$AH27*AJ$3,MAX(-$AI27+$AH27*AJ$3,0.7*MAX(AJ$4:AJ26)))</f>
        <v>14.434540836774547</v>
      </c>
      <c r="AK27" s="10">
        <f>IF((-$AI27+$AH27*AK$3)&gt;AK26,-$AI27+$AH27*AK$3,MAX(-$AI27+$AH27*AK$3,0.7*MAX(AK$4:AK26)))</f>
        <v>13.6880636</v>
      </c>
      <c r="AL27" s="10">
        <f>IF((-$AI27+$AH27*AL$3)&gt;AL26,-$AI27+$AH27*AL$3,MAX(-$AI27+$AH27*AL$3,0.7*MAX(AL$4:AL26)))</f>
        <v>12.898828373832474</v>
      </c>
      <c r="AM27" s="10">
        <f>IF((-$AI27+$AH27*AM$3)&gt;AM26,-$AI27+$AH27*AM$3,MAX(-$AI27+$AH27*AM$3,0.7*MAX(AM$4:AM26)))</f>
        <v>12.058519630897118</v>
      </c>
      <c r="AN27" s="10">
        <f>IF((-$AI27+$AH27*AN$3)&gt;AN26,-$AI27+$AH27*AN$3,MAX(-$AI27+$AH27*AN$3,0.7*MAX(AN$4:AN26)))</f>
        <v>11.155716416802619</v>
      </c>
      <c r="AO27" s="10">
        <f>IF((-$AI27+$AH27*AO$3)&gt;AO26,-$AI27+$AH27*AO$3,MAX(-$AI27+$AH27*AO$3,0.7*MAX(AO$4:AO26)))</f>
        <v>10.173976296499035</v>
      </c>
      <c r="AP27" s="10">
        <f>IF((-$AI27+$AH27*AP$3)&gt;AP26,-$AI27+$AH27*AP$3,MAX(-$AI27+$AH27*AP$3,0.7*MAX(AP$4:AP26)))</f>
        <v>9.0880636000000017</v>
      </c>
      <c r="AQ27" s="10">
        <f>IF((-$AI27+$AH27*AQ$3)&gt;AQ26,-$AI27+$AH27*AQ$3,MAX(-$AI27+$AH27*AQ$3,0.7*MAX(AQ$4:AQ26)))</f>
        <v>7.8554973148168354</v>
      </c>
      <c r="AR27" s="10">
        <f>IF((-$AI27+$AH27*AR$3)&gt;AR26,-$AI27+$AH27*AR$3,MAX(-$AI27+$AH27*AR$3,0.7*MAX(AR$4:AR26)))</f>
        <v>6.3934459869162366</v>
      </c>
      <c r="AS27" s="10">
        <f>IF((-$AI27+$AH27*AS$3)&gt;AS26,-$AI27+$AH27*AS$3,MAX(-$AI27+$AH27*AS$3,0.7*MAX(AS$4:AS26)))</f>
        <v>4.4880636000000003</v>
      </c>
      <c r="AT27" s="7">
        <v>23</v>
      </c>
      <c r="AU27" s="6">
        <f t="shared" si="11"/>
        <v>0.11193639999999999</v>
      </c>
      <c r="AV27" s="10">
        <f t="shared" si="12"/>
        <v>11</v>
      </c>
      <c r="AW27" s="10">
        <f t="shared" si="12"/>
        <v>10</v>
      </c>
      <c r="AX27" s="10">
        <f t="shared" si="12"/>
        <v>10</v>
      </c>
      <c r="AY27" s="10">
        <f t="shared" si="12"/>
        <v>9</v>
      </c>
      <c r="AZ27" s="10">
        <f t="shared" si="12"/>
        <v>8</v>
      </c>
      <c r="BA27" s="10">
        <f t="shared" si="12"/>
        <v>8</v>
      </c>
      <c r="BB27" s="10">
        <f t="shared" si="12"/>
        <v>7</v>
      </c>
      <c r="BC27" s="10">
        <f t="shared" si="12"/>
        <v>6</v>
      </c>
      <c r="BD27" s="10">
        <f t="shared" si="12"/>
        <v>5</v>
      </c>
      <c r="BE27" s="10">
        <f t="shared" si="12"/>
        <v>4</v>
      </c>
    </row>
    <row r="28" spans="3:57">
      <c r="C28" s="1">
        <f t="shared" si="13"/>
        <v>77</v>
      </c>
      <c r="D28" s="3">
        <f t="shared" si="2"/>
        <v>0.42341065045972598</v>
      </c>
      <c r="E28" s="2">
        <f t="shared" si="3"/>
        <v>0.41231056256176607</v>
      </c>
      <c r="F28" s="2">
        <f t="shared" si="4"/>
        <v>0.36742346141747673</v>
      </c>
      <c r="G28" s="2">
        <f t="shared" si="5"/>
        <v>0.55497747702046429</v>
      </c>
      <c r="H28" s="2">
        <f t="shared" si="6"/>
        <v>0.39242833740697169</v>
      </c>
      <c r="J28" s="7">
        <v>24</v>
      </c>
      <c r="K28" s="17">
        <f t="shared" si="7"/>
        <v>0.13271040000000001</v>
      </c>
      <c r="L28" s="10">
        <f t="shared" si="8"/>
        <v>10.21058274536767</v>
      </c>
      <c r="M28" s="10">
        <f t="shared" si="8"/>
        <v>9.6299532709146618</v>
      </c>
      <c r="N28" s="10">
        <f t="shared" si="8"/>
        <v>9.0119920106489211</v>
      </c>
      <c r="O28" s="10">
        <f t="shared" si="8"/>
        <v>8.3484130228445217</v>
      </c>
      <c r="P28" s="10">
        <f t="shared" si="8"/>
        <v>7.6273193193939379</v>
      </c>
      <c r="Q28" s="10">
        <f t="shared" si="8"/>
        <v>6.8305197459637004</v>
      </c>
      <c r="R28" s="10">
        <f t="shared" si="8"/>
        <v>5.9275627369096657</v>
      </c>
      <c r="S28" s="10">
        <f t="shared" si="8"/>
        <v>4.8596296155159795</v>
      </c>
      <c r="T28" s="10">
        <f t="shared" si="8"/>
        <v>3.4779304190854652</v>
      </c>
      <c r="U28" s="10">
        <f t="shared" si="8"/>
        <v>0.75894663844041133</v>
      </c>
      <c r="V28" s="7">
        <v>24</v>
      </c>
      <c r="W28" s="6">
        <f t="shared" si="9"/>
        <v>0.13271040000000001</v>
      </c>
      <c r="X28" s="10">
        <f>CEILING(IF((1-$W28+$V28*X$3)&gt;X27,1-$W28+$V28*X$3,MAX(1-$W28+$V28*X$3,0.5*(MAX(X$4:X27)+1))),1)</f>
        <v>12</v>
      </c>
      <c r="Y28" s="10">
        <f>CEILING(IF((1-$W28+$V28*Y$3)&gt;Y27,1-$W28+$V28*Y$3,MAX(1-$W28+$V28*Y$3,0.5*(MAX(Y$4:Y27)+1))),1)</f>
        <v>11</v>
      </c>
      <c r="Z28" s="10">
        <f>CEILING(IF((1-$W28+$V28*Z$3)&gt;Z27,1-$W28+$V28*Z$3,MAX(1-$W28+$V28*Z$3,0.5*(MAX(Z$4:Z27)+1))),1)</f>
        <v>10</v>
      </c>
      <c r="AA28" s="10">
        <f>CEILING(IF((1-$W28+$V28*AA$3)&gt;AA27,1-$W28+$V28*AA$3,MAX(1-$W28+$V28*AA$3,0.5*(MAX(AA$4:AA27)+1))),1)</f>
        <v>10</v>
      </c>
      <c r="AB28" s="10">
        <f>CEILING(IF((1-$W28+$V28*AB$3)&gt;AB27,1-$W28+$V28*AB$3,MAX(1-$W28+$V28*AB$3,0.5*(MAX(AB$4:AB27)+1))),1)</f>
        <v>9</v>
      </c>
      <c r="AC28" s="10">
        <f>CEILING(IF((1-$W28+$V28*AC$3)&gt;AC27,1-$W28+$V28*AC$3,MAX(1-$W28+$V28*AC$3,0.5*(MAX(AC$4:AC27)+1))),1)</f>
        <v>8</v>
      </c>
      <c r="AD28" s="10">
        <f>CEILING(IF((1-$W28+$V28*AD$3)&gt;AD27,1-$W28+$V28*AD$3,MAX(1-$W28+$V28*AD$3,0.5*(MAX(AD$4:AD27)+1))),1)</f>
        <v>7</v>
      </c>
      <c r="AE28" s="10">
        <f>CEILING(IF((1-$W28+$V28*AE$3)&gt;AE27,1-$W28+$V28*AE$3,MAX(1-$W28+$V28*AE$3,0.5*(MAX(AE$4:AE27)+1))),1)</f>
        <v>6</v>
      </c>
      <c r="AF28" s="10">
        <f>CEILING(IF((1-$W28+$V28*AF$3)&gt;AF27,1-$W28+$V28*AF$3,MAX(1-$W28+$V28*AF$3,0.5*(MAX(AF$4:AF27)+1))),1)</f>
        <v>5</v>
      </c>
      <c r="AG28" s="10">
        <f>CEILING(IF((1-$W28+$V28*AG$3)&gt;AG27,1-$W28+$V28*AG$3,MAX(1-$W28+$V28*AG$3,0.5*(MAX(AG$4:AG27)+1))),1)</f>
        <v>2</v>
      </c>
      <c r="AH28" s="7">
        <v>24</v>
      </c>
      <c r="AI28" s="6">
        <f t="shared" si="10"/>
        <v>0.13271040000000001</v>
      </c>
      <c r="AJ28" s="10">
        <f>IF((-$AI28+$AH28*AJ$3)&gt;AJ27,-$AI28+$AH28*AJ$3,MAX(-$AI28+$AH28*AJ$3,0.7*MAX(AJ$4:AJ27)))</f>
        <v>15.04622236880822</v>
      </c>
      <c r="AK28" s="10">
        <f>IF((-$AI28+$AH28*AK$3)&gt;AK27,-$AI28+$AH28*AK$3,MAX(-$AI28+$AH28*AK$3,0.7*MAX(AK$4:AK27)))</f>
        <v>14.267289599999998</v>
      </c>
      <c r="AL28" s="10">
        <f>IF((-$AI28+$AH28*AL$3)&gt;AL27,-$AI28+$AH28*AL$3,MAX(-$AI28+$AH28*AL$3,0.7*MAX(AL$4:AL27)))</f>
        <v>13.443739798781712</v>
      </c>
      <c r="AM28" s="10">
        <f>IF((-$AI28+$AH28*AM$3)&gt;AM27,-$AI28+$AH28*AM$3,MAX(-$AI28+$AH28*AM$3,0.7*MAX(AM$4:AM27)))</f>
        <v>12.566895893110036</v>
      </c>
      <c r="AN28" s="10">
        <f>IF((-$AI28+$AH28*AN$3)&gt;AN27,-$AI28+$AH28*AN$3,MAX(-$AI28+$AH28*AN$3,0.7*MAX(AN$4:AN27)))</f>
        <v>11.624840365359255</v>
      </c>
      <c r="AO28" s="10">
        <f>IF((-$AI28+$AH28*AO$3)&gt;AO27,-$AI28+$AH28*AO$3,MAX(-$AI28+$AH28*AO$3,0.7*MAX(AO$4:AO27)))</f>
        <v>10.600415891998992</v>
      </c>
      <c r="AP28" s="10">
        <f>IF((-$AI28+$AH28*AP$3)&gt;AP27,-$AI28+$AH28*AP$3,MAX(-$AI28+$AH28*AP$3,0.7*MAX(AP$4:AP27)))</f>
        <v>9.4672896000000009</v>
      </c>
      <c r="AQ28" s="10">
        <f>IF((-$AI28+$AH28*AQ$3)&gt;AQ27,-$AI28+$AH28*AQ$3,MAX(-$AI28+$AH28*AQ$3,0.7*MAX(AQ$4:AQ27)))</f>
        <v>8.1811334763306114</v>
      </c>
      <c r="AR28" s="10">
        <f>IF((-$AI28+$AH28*AR$3)&gt;AR27,-$AI28+$AH28*AR$3,MAX(-$AI28+$AH28*AR$3,0.7*MAX(AR$4:AR27)))</f>
        <v>6.6555146993908565</v>
      </c>
      <c r="AS28" s="10">
        <f>IF((-$AI28+$AH28*AS$3)&gt;AS27,-$AI28+$AH28*AS$3,MAX(-$AI28+$AH28*AS$3,0.7*MAX(AS$4:AS27)))</f>
        <v>4.667289600000001</v>
      </c>
      <c r="AT28" s="7">
        <v>24</v>
      </c>
      <c r="AU28" s="6">
        <f t="shared" si="11"/>
        <v>0.13271040000000001</v>
      </c>
      <c r="AV28" s="10">
        <f t="shared" si="12"/>
        <v>11</v>
      </c>
      <c r="AW28" s="10">
        <f t="shared" si="12"/>
        <v>11</v>
      </c>
      <c r="AX28" s="10">
        <f t="shared" si="12"/>
        <v>10</v>
      </c>
      <c r="AY28" s="10">
        <f t="shared" si="12"/>
        <v>9</v>
      </c>
      <c r="AZ28" s="10">
        <f t="shared" si="12"/>
        <v>9</v>
      </c>
      <c r="BA28" s="10">
        <f t="shared" si="12"/>
        <v>8</v>
      </c>
      <c r="BB28" s="10">
        <f t="shared" si="12"/>
        <v>7</v>
      </c>
      <c r="BC28" s="10">
        <f t="shared" si="12"/>
        <v>6</v>
      </c>
      <c r="BD28" s="10">
        <f t="shared" si="12"/>
        <v>5</v>
      </c>
      <c r="BE28" s="10">
        <f t="shared" si="12"/>
        <v>4</v>
      </c>
    </row>
    <row r="29" spans="3:57">
      <c r="C29" s="1">
        <f t="shared" si="13"/>
        <v>76</v>
      </c>
      <c r="D29" s="3">
        <f t="shared" si="2"/>
        <v>0.42195077051761071</v>
      </c>
      <c r="E29" s="2">
        <f t="shared" si="3"/>
        <v>0.40926763859362253</v>
      </c>
      <c r="F29" s="2">
        <f t="shared" si="4"/>
        <v>0.36469165057620939</v>
      </c>
      <c r="G29" s="2">
        <f t="shared" si="5"/>
        <v>0.55136195008360889</v>
      </c>
      <c r="H29" s="2">
        <f t="shared" si="6"/>
        <v>0.3898717737923586</v>
      </c>
      <c r="J29" s="7">
        <v>25</v>
      </c>
      <c r="K29" s="17">
        <f t="shared" si="7"/>
        <v>0.15625</v>
      </c>
      <c r="L29" s="10">
        <f t="shared" si="8"/>
        <v>10.636023693091323</v>
      </c>
      <c r="M29" s="10">
        <f t="shared" si="8"/>
        <v>10.031201323869441</v>
      </c>
      <c r="N29" s="10">
        <f t="shared" si="8"/>
        <v>9.3874916777592929</v>
      </c>
      <c r="O29" s="10">
        <f t="shared" si="8"/>
        <v>8.6962635654630436</v>
      </c>
      <c r="P29" s="10">
        <f t="shared" si="8"/>
        <v>7.9451242910353521</v>
      </c>
      <c r="Q29" s="10">
        <f t="shared" si="8"/>
        <v>7.1151247353788545</v>
      </c>
      <c r="R29" s="10">
        <f t="shared" si="8"/>
        <v>6.1745445176142351</v>
      </c>
      <c r="S29" s="10">
        <f t="shared" si="8"/>
        <v>5.0621141828291458</v>
      </c>
      <c r="T29" s="10">
        <f t="shared" si="8"/>
        <v>3.6228441865473595</v>
      </c>
      <c r="U29" s="10">
        <f t="shared" si="8"/>
        <v>0.7905694150420951</v>
      </c>
      <c r="V29" s="7">
        <v>25</v>
      </c>
      <c r="W29" s="6">
        <f t="shared" si="9"/>
        <v>0.15625</v>
      </c>
      <c r="X29" s="10">
        <f>CEILING(IF((1-$W29+$V29*X$3)&gt;X28,1-$W29+$V29*X$3,MAX(1-$W29+$V29*X$3,0.5*(MAX(X$4:X28)+1))),1)</f>
        <v>12</v>
      </c>
      <c r="Y29" s="10">
        <f>CEILING(IF((1-$W29+$V29*Y$3)&gt;Y28,1-$W29+$V29*Y$3,MAX(1-$W29+$V29*Y$3,0.5*(MAX(Y$4:Y28)+1))),1)</f>
        <v>11</v>
      </c>
      <c r="Z29" s="10">
        <f>CEILING(IF((1-$W29+$V29*Z$3)&gt;Z28,1-$W29+$V29*Z$3,MAX(1-$W29+$V29*Z$3,0.5*(MAX(Z$4:Z28)+1))),1)</f>
        <v>11</v>
      </c>
      <c r="AA29" s="10">
        <f>CEILING(IF((1-$W29+$V29*AA$3)&gt;AA28,1-$W29+$V29*AA$3,MAX(1-$W29+$V29*AA$3,0.5*(MAX(AA$4:AA28)+1))),1)</f>
        <v>10</v>
      </c>
      <c r="AB29" s="10">
        <f>CEILING(IF((1-$W29+$V29*AB$3)&gt;AB28,1-$W29+$V29*AB$3,MAX(1-$W29+$V29*AB$3,0.5*(MAX(AB$4:AB28)+1))),1)</f>
        <v>9</v>
      </c>
      <c r="AC29" s="10">
        <f>CEILING(IF((1-$W29+$V29*AC$3)&gt;AC28,1-$W29+$V29*AC$3,MAX(1-$W29+$V29*AC$3,0.5*(MAX(AC$4:AC28)+1))),1)</f>
        <v>8</v>
      </c>
      <c r="AD29" s="10">
        <f>CEILING(IF((1-$W29+$V29*AD$3)&gt;AD28,1-$W29+$V29*AD$3,MAX(1-$W29+$V29*AD$3,0.5*(MAX(AD$4:AD28)+1))),1)</f>
        <v>8</v>
      </c>
      <c r="AE29" s="10">
        <f>CEILING(IF((1-$W29+$V29*AE$3)&gt;AE28,1-$W29+$V29*AE$3,MAX(1-$W29+$V29*AE$3,0.5*(MAX(AE$4:AE28)+1))),1)</f>
        <v>6</v>
      </c>
      <c r="AF29" s="10">
        <f>CEILING(IF((1-$W29+$V29*AF$3)&gt;AF28,1-$W29+$V29*AF$3,MAX(1-$W29+$V29*AF$3,0.5*(MAX(AF$4:AF28)+1))),1)</f>
        <v>5</v>
      </c>
      <c r="AG29" s="10">
        <f>CEILING(IF((1-$W29+$V29*AG$3)&gt;AG28,1-$W29+$V29*AG$3,MAX(1-$W29+$V29*AG$3,0.5*(MAX(AG$4:AG28)+1))),1)</f>
        <v>2</v>
      </c>
      <c r="AH29" s="7">
        <v>25</v>
      </c>
      <c r="AI29" s="6">
        <f t="shared" si="10"/>
        <v>0.15625</v>
      </c>
      <c r="AJ29" s="10">
        <f>IF((-$AI29+$AH29*AJ$3)&gt;AJ28,-$AI29+$AH29*AJ$3,MAX(-$AI29+$AH29*AJ$3,0.7*MAX(AJ$4:AJ28)))</f>
        <v>15.655138300841896</v>
      </c>
      <c r="AK29" s="10">
        <f>IF((-$AI29+$AH29*AK$3)&gt;AK28,-$AI29+$AH29*AK$3,MAX(-$AI29+$AH29*AK$3,0.7*MAX(AK$4:AK28)))</f>
        <v>14.84375</v>
      </c>
      <c r="AL29" s="10">
        <f>IF((-$AI29+$AH29*AL$3)&gt;AL28,-$AI29+$AH29*AL$3,MAX(-$AI29+$AH29*AL$3,0.7*MAX(AL$4:AL28)))</f>
        <v>13.985885623730951</v>
      </c>
      <c r="AM29" s="10">
        <f>IF((-$AI29+$AH29*AM$3)&gt;AM28,-$AI29+$AH29*AM$3,MAX(-$AI29+$AH29*AM$3,0.7*MAX(AM$4:AM28)))</f>
        <v>13.072506555322954</v>
      </c>
      <c r="AN29" s="10">
        <f>IF((-$AI29+$AH29*AN$3)&gt;AN28,-$AI29+$AH29*AN$3,MAX(-$AI29+$AH29*AN$3,0.7*MAX(AN$4:AN28)))</f>
        <v>12.09119871391589</v>
      </c>
      <c r="AO29" s="10">
        <f>IF((-$AI29+$AH29*AO$3)&gt;AO28,-$AI29+$AH29*AO$3,MAX(-$AI29+$AH29*AO$3,0.7*MAX(AO$4:AO28)))</f>
        <v>11.024089887498949</v>
      </c>
      <c r="AP29" s="10">
        <f>IF((-$AI29+$AH29*AP$3)&gt;AP28,-$AI29+$AH29*AP$3,MAX(-$AI29+$AH29*AP$3,0.7*MAX(AP$4:AP28)))</f>
        <v>9.84375</v>
      </c>
      <c r="AQ29" s="10">
        <f>IF((-$AI29+$AH29*AQ$3)&gt;AQ28,-$AI29+$AH29*AQ$3,MAX(-$AI29+$AH29*AQ$3,0.7*MAX(AQ$4:AQ28)))</f>
        <v>8.5040040378443873</v>
      </c>
      <c r="AR29" s="10">
        <f>IF((-$AI29+$AH29*AR$3)&gt;AR28,-$AI29+$AH29*AR$3,MAX(-$AI29+$AH29*AR$3,0.7*MAX(AR$4:AR28)))</f>
        <v>6.9148178118654755</v>
      </c>
      <c r="AS29" s="10">
        <f>IF((-$AI29+$AH29*AS$3)&gt;AS28,-$AI29+$AH29*AS$3,MAX(-$AI29+$AH29*AS$3,0.7*MAX(AS$4:AS28)))</f>
        <v>4.84375</v>
      </c>
      <c r="AT29" s="7">
        <v>25</v>
      </c>
      <c r="AU29" s="6">
        <f t="shared" si="11"/>
        <v>0.15625</v>
      </c>
      <c r="AV29" s="10">
        <f t="shared" si="12"/>
        <v>12</v>
      </c>
      <c r="AW29" s="10">
        <f t="shared" si="12"/>
        <v>11</v>
      </c>
      <c r="AX29" s="10">
        <f t="shared" si="12"/>
        <v>10</v>
      </c>
      <c r="AY29" s="10">
        <f t="shared" si="12"/>
        <v>10</v>
      </c>
      <c r="AZ29" s="10">
        <f t="shared" si="12"/>
        <v>9</v>
      </c>
      <c r="BA29" s="10">
        <f t="shared" si="12"/>
        <v>8</v>
      </c>
      <c r="BB29" s="10">
        <f t="shared" si="12"/>
        <v>7</v>
      </c>
      <c r="BC29" s="10">
        <f t="shared" si="12"/>
        <v>6</v>
      </c>
      <c r="BD29" s="10">
        <f t="shared" si="12"/>
        <v>5</v>
      </c>
      <c r="BE29" s="10">
        <f t="shared" si="12"/>
        <v>4</v>
      </c>
    </row>
    <row r="30" spans="3:57">
      <c r="C30" s="1">
        <f t="shared" si="13"/>
        <v>75</v>
      </c>
      <c r="D30" s="3">
        <f t="shared" si="2"/>
        <v>0.42046926193909656</v>
      </c>
      <c r="E30" s="2">
        <f t="shared" si="3"/>
        <v>0.40620192023179802</v>
      </c>
      <c r="F30" s="2">
        <f t="shared" si="4"/>
        <v>0.36193922141707713</v>
      </c>
      <c r="G30" s="2">
        <f t="shared" si="5"/>
        <v>0.54772255750516607</v>
      </c>
      <c r="H30" s="2">
        <f t="shared" si="6"/>
        <v>0.3872983346207417</v>
      </c>
      <c r="J30" s="7">
        <v>26</v>
      </c>
      <c r="K30" s="17">
        <f t="shared" si="7"/>
        <v>0.18279039999999999</v>
      </c>
      <c r="L30" s="10">
        <f t="shared" si="8"/>
        <v>11.061464640814975</v>
      </c>
      <c r="M30" s="10">
        <f t="shared" si="8"/>
        <v>10.432449376824218</v>
      </c>
      <c r="N30" s="10">
        <f t="shared" si="8"/>
        <v>9.7629913448696648</v>
      </c>
      <c r="O30" s="10">
        <f t="shared" si="8"/>
        <v>9.0441141080815655</v>
      </c>
      <c r="P30" s="10">
        <f t="shared" si="8"/>
        <v>8.2629292626767654</v>
      </c>
      <c r="Q30" s="10">
        <f t="shared" si="8"/>
        <v>7.3997297247940086</v>
      </c>
      <c r="R30" s="10">
        <f t="shared" si="8"/>
        <v>6.4215262983188044</v>
      </c>
      <c r="S30" s="10">
        <f t="shared" si="8"/>
        <v>5.2645987501423113</v>
      </c>
      <c r="T30" s="10">
        <f t="shared" si="8"/>
        <v>3.7677579540092538</v>
      </c>
      <c r="U30" s="10">
        <f t="shared" si="8"/>
        <v>0.82219219164377888</v>
      </c>
      <c r="V30" s="7">
        <v>26</v>
      </c>
      <c r="W30" s="6">
        <f t="shared" si="9"/>
        <v>0.18279039999999999</v>
      </c>
      <c r="X30" s="10">
        <f>CEILING(IF((1-$W30+$V30*X$3)&gt;X29,1-$W30+$V30*X$3,MAX(1-$W30+$V30*X$3,0.5*(MAX(X$4:X29)+1))),1)</f>
        <v>12</v>
      </c>
      <c r="Y30" s="10">
        <f>CEILING(IF((1-$W30+$V30*Y$3)&gt;Y29,1-$W30+$V30*Y$3,MAX(1-$W30+$V30*Y$3,0.5*(MAX(Y$4:Y29)+1))),1)</f>
        <v>12</v>
      </c>
      <c r="Z30" s="10">
        <f>CEILING(IF((1-$W30+$V30*Z$3)&gt;Z29,1-$W30+$V30*Z$3,MAX(1-$W30+$V30*Z$3,0.5*(MAX(Z$4:Z29)+1))),1)</f>
        <v>11</v>
      </c>
      <c r="AA30" s="10">
        <f>CEILING(IF((1-$W30+$V30*AA$3)&gt;AA29,1-$W30+$V30*AA$3,MAX(1-$W30+$V30*AA$3,0.5*(MAX(AA$4:AA29)+1))),1)</f>
        <v>10</v>
      </c>
      <c r="AB30" s="10">
        <f>CEILING(IF((1-$W30+$V30*AB$3)&gt;AB29,1-$W30+$V30*AB$3,MAX(1-$W30+$V30*AB$3,0.5*(MAX(AB$4:AB29)+1))),1)</f>
        <v>10</v>
      </c>
      <c r="AC30" s="10">
        <f>CEILING(IF((1-$W30+$V30*AC$3)&gt;AC29,1-$W30+$V30*AC$3,MAX(1-$W30+$V30*AC$3,0.5*(MAX(AC$4:AC29)+1))),1)</f>
        <v>9</v>
      </c>
      <c r="AD30" s="10">
        <f>CEILING(IF((1-$W30+$V30*AD$3)&gt;AD29,1-$W30+$V30*AD$3,MAX(1-$W30+$V30*AD$3,0.5*(MAX(AD$4:AD29)+1))),1)</f>
        <v>8</v>
      </c>
      <c r="AE30" s="10">
        <f>CEILING(IF((1-$W30+$V30*AE$3)&gt;AE29,1-$W30+$V30*AE$3,MAX(1-$W30+$V30*AE$3,0.5*(MAX(AE$4:AE29)+1))),1)</f>
        <v>7</v>
      </c>
      <c r="AF30" s="10">
        <f>CEILING(IF((1-$W30+$V30*AF$3)&gt;AF29,1-$W30+$V30*AF$3,MAX(1-$W30+$V30*AF$3,0.5*(MAX(AF$4:AF29)+1))),1)</f>
        <v>5</v>
      </c>
      <c r="AG30" s="10">
        <f>CEILING(IF((1-$W30+$V30*AG$3)&gt;AG29,1-$W30+$V30*AG$3,MAX(1-$W30+$V30*AG$3,0.5*(MAX(AG$4:AG29)+1))),1)</f>
        <v>2</v>
      </c>
      <c r="AH30" s="7">
        <v>26</v>
      </c>
      <c r="AI30" s="6">
        <f t="shared" si="10"/>
        <v>0.18279039999999999</v>
      </c>
      <c r="AJ30" s="10">
        <f>IF((-$AI30+$AH30*AJ$3)&gt;AJ29,-$AI30+$AH30*AJ$3,MAX(-$AI30+$AH30*AJ$3,0.7*MAX(AJ$4:AJ29)))</f>
        <v>16.261053432875574</v>
      </c>
      <c r="AK30" s="10">
        <f>IF((-$AI30+$AH30*AK$3)&gt;AK29,-$AI30+$AH30*AK$3,MAX(-$AI30+$AH30*AK$3,0.7*MAX(AK$4:AK29)))</f>
        <v>15.4172096</v>
      </c>
      <c r="AL30" s="10">
        <f>IF((-$AI30+$AH30*AL$3)&gt;AL29,-$AI30+$AH30*AL$3,MAX(-$AI30+$AH30*AL$3,0.7*MAX(AL$4:AL29)))</f>
        <v>14.525030648680188</v>
      </c>
      <c r="AM30" s="10">
        <f>IF((-$AI30+$AH30*AM$3)&gt;AM29,-$AI30+$AH30*AM$3,MAX(-$AI30+$AH30*AM$3,0.7*MAX(AM$4:AM29)))</f>
        <v>13.575116417535872</v>
      </c>
      <c r="AN30" s="10">
        <f>IF((-$AI30+$AH30*AN$3)&gt;AN29,-$AI30+$AH30*AN$3,MAX(-$AI30+$AH30*AN$3,0.7*MAX(AN$4:AN29)))</f>
        <v>12.554556262472525</v>
      </c>
      <c r="AO30" s="10">
        <f>IF((-$AI30+$AH30*AO$3)&gt;AO29,-$AI30+$AH30*AO$3,MAX(-$AI30+$AH30*AO$3,0.7*MAX(AO$4:AO29)))</f>
        <v>11.444763082998907</v>
      </c>
      <c r="AP30" s="10">
        <f>IF((-$AI30+$AH30*AP$3)&gt;AP29,-$AI30+$AH30*AP$3,MAX(-$AI30+$AH30*AP$3,0.7*MAX(AP$4:AP29)))</f>
        <v>10.2172096</v>
      </c>
      <c r="AQ30" s="10">
        <f>IF((-$AI30+$AH30*AQ$3)&gt;AQ29,-$AI30+$AH30*AQ$3,MAX(-$AI30+$AH30*AQ$3,0.7*MAX(AQ$4:AQ29)))</f>
        <v>8.8238737993581626</v>
      </c>
      <c r="AR30" s="10">
        <f>IF((-$AI30+$AH30*AR$3)&gt;AR29,-$AI30+$AH30*AR$3,MAX(-$AI30+$AH30*AR$3,0.7*MAX(AR$4:AR29)))</f>
        <v>7.1711201243400939</v>
      </c>
      <c r="AS30" s="10">
        <f>IF((-$AI30+$AH30*AS$3)&gt;AS29,-$AI30+$AH30*AS$3,MAX(-$AI30+$AH30*AS$3,0.7*MAX(AS$4:AS29)))</f>
        <v>5.0172096000000002</v>
      </c>
      <c r="AT30" s="7">
        <v>26</v>
      </c>
      <c r="AU30" s="6">
        <f t="shared" si="11"/>
        <v>0.18279039999999999</v>
      </c>
      <c r="AV30" s="10">
        <f t="shared" si="12"/>
        <v>12</v>
      </c>
      <c r="AW30" s="10">
        <f t="shared" si="12"/>
        <v>11</v>
      </c>
      <c r="AX30" s="10">
        <f t="shared" si="12"/>
        <v>11</v>
      </c>
      <c r="AY30" s="10">
        <f t="shared" si="12"/>
        <v>10</v>
      </c>
      <c r="AZ30" s="10">
        <f t="shared" si="12"/>
        <v>9</v>
      </c>
      <c r="BA30" s="10">
        <f t="shared" si="12"/>
        <v>9</v>
      </c>
      <c r="BB30" s="10">
        <f t="shared" si="12"/>
        <v>8</v>
      </c>
      <c r="BC30" s="10">
        <f t="shared" si="12"/>
        <v>7</v>
      </c>
      <c r="BD30" s="10">
        <f t="shared" si="12"/>
        <v>6</v>
      </c>
      <c r="BE30" s="10">
        <f t="shared" si="12"/>
        <v>4</v>
      </c>
    </row>
    <row r="31" spans="3:57">
      <c r="C31" s="1">
        <f t="shared" si="13"/>
        <v>74</v>
      </c>
      <c r="D31" s="3">
        <f t="shared" si="2"/>
        <v>0.41896547420264252</v>
      </c>
      <c r="E31" s="2">
        <f t="shared" si="3"/>
        <v>0.40311288741492746</v>
      </c>
      <c r="F31" s="2">
        <f t="shared" si="4"/>
        <v>0.35916569992135938</v>
      </c>
      <c r="G31" s="2">
        <f t="shared" si="5"/>
        <v>0.54405882034941766</v>
      </c>
      <c r="H31" s="2">
        <f t="shared" si="6"/>
        <v>0.38470768123342691</v>
      </c>
      <c r="J31" s="7">
        <v>27</v>
      </c>
      <c r="K31" s="17">
        <f t="shared" si="7"/>
        <v>0.2125764</v>
      </c>
      <c r="L31" s="10">
        <f t="shared" si="8"/>
        <v>11.48690558853863</v>
      </c>
      <c r="M31" s="10">
        <f t="shared" si="8"/>
        <v>10.833697429778995</v>
      </c>
      <c r="N31" s="10">
        <f t="shared" si="8"/>
        <v>10.138491011980037</v>
      </c>
      <c r="O31" s="10">
        <f t="shared" si="8"/>
        <v>9.3919646507000856</v>
      </c>
      <c r="P31" s="10">
        <f t="shared" si="8"/>
        <v>8.5807342343181805</v>
      </c>
      <c r="Q31" s="10">
        <f t="shared" si="8"/>
        <v>7.6843347142091627</v>
      </c>
      <c r="R31" s="10">
        <f t="shared" si="8"/>
        <v>6.6685080790233737</v>
      </c>
      <c r="S31" s="10">
        <f t="shared" si="8"/>
        <v>5.4670833174554776</v>
      </c>
      <c r="T31" s="10">
        <f t="shared" si="8"/>
        <v>3.9126717214711482</v>
      </c>
      <c r="U31" s="10">
        <f t="shared" si="8"/>
        <v>0.85381496824546277</v>
      </c>
      <c r="V31" s="7">
        <v>27</v>
      </c>
      <c r="W31" s="6">
        <f t="shared" si="9"/>
        <v>0.2125764</v>
      </c>
      <c r="X31" s="10">
        <f>CEILING(IF((1-$W31+$V31*X$3)&gt;X30,1-$W31+$V31*X$3,MAX(1-$W31+$V31*X$3,0.5*(MAX(X$4:X30)+1))),1)</f>
        <v>13</v>
      </c>
      <c r="Y31" s="10">
        <f>CEILING(IF((1-$W31+$V31*Y$3)&gt;Y30,1-$W31+$V31*Y$3,MAX(1-$W31+$V31*Y$3,0.5*(MAX(Y$4:Y30)+1))),1)</f>
        <v>12</v>
      </c>
      <c r="Z31" s="10">
        <f>CEILING(IF((1-$W31+$V31*Z$3)&gt;Z30,1-$W31+$V31*Z$3,MAX(1-$W31+$V31*Z$3,0.5*(MAX(Z$4:Z30)+1))),1)</f>
        <v>11</v>
      </c>
      <c r="AA31" s="10">
        <f>CEILING(IF((1-$W31+$V31*AA$3)&gt;AA30,1-$W31+$V31*AA$3,MAX(1-$W31+$V31*AA$3,0.5*(MAX(AA$4:AA30)+1))),1)</f>
        <v>11</v>
      </c>
      <c r="AB31" s="10">
        <f>CEILING(IF((1-$W31+$V31*AB$3)&gt;AB30,1-$W31+$V31*AB$3,MAX(1-$W31+$V31*AB$3,0.5*(MAX(AB$4:AB30)+1))),1)</f>
        <v>10</v>
      </c>
      <c r="AC31" s="10">
        <f>CEILING(IF((1-$W31+$V31*AC$3)&gt;AC30,1-$W31+$V31*AC$3,MAX(1-$W31+$V31*AC$3,0.5*(MAX(AC$4:AC30)+1))),1)</f>
        <v>9</v>
      </c>
      <c r="AD31" s="10">
        <f>CEILING(IF((1-$W31+$V31*AD$3)&gt;AD30,1-$W31+$V31*AD$3,MAX(1-$W31+$V31*AD$3,0.5*(MAX(AD$4:AD30)+1))),1)</f>
        <v>8</v>
      </c>
      <c r="AE31" s="10">
        <f>CEILING(IF((1-$W31+$V31*AE$3)&gt;AE30,1-$W31+$V31*AE$3,MAX(1-$W31+$V31*AE$3,0.5*(MAX(AE$4:AE30)+1))),1)</f>
        <v>7</v>
      </c>
      <c r="AF31" s="10">
        <f>CEILING(IF((1-$W31+$V31*AF$3)&gt;AF30,1-$W31+$V31*AF$3,MAX(1-$W31+$V31*AF$3,0.5*(MAX(AF$4:AF30)+1))),1)</f>
        <v>5</v>
      </c>
      <c r="AG31" s="10">
        <f>CEILING(IF((1-$W31+$V31*AG$3)&gt;AG30,1-$W31+$V31*AG$3,MAX(1-$W31+$V31*AG$3,0.5*(MAX(AG$4:AG30)+1))),1)</f>
        <v>2</v>
      </c>
      <c r="AH31" s="7">
        <v>27</v>
      </c>
      <c r="AI31" s="6">
        <f t="shared" si="10"/>
        <v>0.2125764</v>
      </c>
      <c r="AJ31" s="10">
        <f>IF((-$AI31+$AH31*AJ$3)&gt;AJ30,-$AI31+$AH31*AJ$3,MAX(-$AI31+$AH31*AJ$3,0.7*MAX(AJ$4:AJ30)))</f>
        <v>16.86372296490925</v>
      </c>
      <c r="AK31" s="10">
        <f>IF((-$AI31+$AH31*AK$3)&gt;AK30,-$AI31+$AH31*AK$3,MAX(-$AI31+$AH31*AK$3,0.7*MAX(AK$4:AK30)))</f>
        <v>15.9874236</v>
      </c>
      <c r="AL31" s="10">
        <f>IF((-$AI31+$AH31*AL$3)&gt;AL30,-$AI31+$AH31*AL$3,MAX(-$AI31+$AH31*AL$3,0.7*MAX(AL$4:AL30)))</f>
        <v>15.060930073629427</v>
      </c>
      <c r="AM31" s="10">
        <f>IF((-$AI31+$AH31*AM$3)&gt;AM30,-$AI31+$AH31*AM$3,MAX(-$AI31+$AH31*AM$3,0.7*MAX(AM$4:AM30)))</f>
        <v>14.07448067974879</v>
      </c>
      <c r="AN31" s="10">
        <f>IF((-$AI31+$AH31*AN$3)&gt;AN30,-$AI31+$AH31*AN$3,MAX(-$AI31+$AH31*AN$3,0.7*MAX(AN$4:AN30)))</f>
        <v>13.014668211029161</v>
      </c>
      <c r="AO31" s="10">
        <f>IF((-$AI31+$AH31*AO$3)&gt;AO30,-$AI31+$AH31*AO$3,MAX(-$AI31+$AH31*AO$3,0.7*MAX(AO$4:AO30)))</f>
        <v>11.862190678498866</v>
      </c>
      <c r="AP31" s="10">
        <f>IF((-$AI31+$AH31*AP$3)&gt;AP30,-$AI31+$AH31*AP$3,MAX(-$AI31+$AH31*AP$3,0.7*MAX(AP$4:AP30)))</f>
        <v>10.587423600000001</v>
      </c>
      <c r="AQ31" s="10">
        <f>IF((-$AI31+$AH31*AQ$3)&gt;AQ30,-$AI31+$AH31*AQ$3,MAX(-$AI31+$AH31*AQ$3,0.7*MAX(AQ$4:AQ30)))</f>
        <v>9.1404979608719383</v>
      </c>
      <c r="AR31" s="10">
        <f>IF((-$AI31+$AH31*AR$3)&gt;AR30,-$AI31+$AH31*AR$3,MAX(-$AI31+$AH31*AR$3,0.7*MAX(AR$4:AR30)))</f>
        <v>7.4241768368147136</v>
      </c>
      <c r="AS31" s="10">
        <f>IF((-$AI31+$AH31*AS$3)&gt;AS30,-$AI31+$AH31*AS$3,MAX(-$AI31+$AH31*AS$3,0.7*MAX(AS$4:AS30)))</f>
        <v>5.1874236000000007</v>
      </c>
      <c r="AT31" s="7">
        <v>27</v>
      </c>
      <c r="AU31" s="6">
        <f t="shared" si="11"/>
        <v>0.2125764</v>
      </c>
      <c r="AV31" s="10">
        <f t="shared" si="12"/>
        <v>12</v>
      </c>
      <c r="AW31" s="10">
        <f t="shared" si="12"/>
        <v>12</v>
      </c>
      <c r="AX31" s="10">
        <f t="shared" si="12"/>
        <v>11</v>
      </c>
      <c r="AY31" s="10">
        <f t="shared" si="12"/>
        <v>10</v>
      </c>
      <c r="AZ31" s="10">
        <f t="shared" si="12"/>
        <v>10</v>
      </c>
      <c r="BA31" s="10">
        <f t="shared" si="12"/>
        <v>9</v>
      </c>
      <c r="BB31" s="10">
        <f t="shared" si="12"/>
        <v>8</v>
      </c>
      <c r="BC31" s="10">
        <f t="shared" si="12"/>
        <v>7</v>
      </c>
      <c r="BD31" s="10">
        <f t="shared" si="12"/>
        <v>6</v>
      </c>
      <c r="BE31" s="10">
        <f t="shared" si="12"/>
        <v>4</v>
      </c>
    </row>
    <row r="32" spans="3:57">
      <c r="C32" s="1">
        <f t="shared" si="13"/>
        <v>73</v>
      </c>
      <c r="D32" s="3">
        <f t="shared" si="2"/>
        <v>0.41743872698956369</v>
      </c>
      <c r="E32" s="2">
        <f t="shared" si="3"/>
        <v>0.4</v>
      </c>
      <c r="F32" s="2">
        <f t="shared" si="4"/>
        <v>0.35637059362410922</v>
      </c>
      <c r="G32" s="2">
        <f t="shared" si="5"/>
        <v>0.54037024344425189</v>
      </c>
      <c r="H32" s="2">
        <f t="shared" si="6"/>
        <v>0.382099463490856</v>
      </c>
      <c r="J32" s="7">
        <v>28</v>
      </c>
      <c r="K32" s="17">
        <f t="shared" si="7"/>
        <v>0.24586239999999998</v>
      </c>
      <c r="L32" s="10">
        <f t="shared" si="8"/>
        <v>11.912346536262282</v>
      </c>
      <c r="M32" s="10">
        <f t="shared" si="8"/>
        <v>11.234945482733773</v>
      </c>
      <c r="N32" s="10">
        <f t="shared" si="8"/>
        <v>10.513990679090409</v>
      </c>
      <c r="O32" s="10">
        <f t="shared" si="8"/>
        <v>9.7398151933186075</v>
      </c>
      <c r="P32" s="10">
        <f t="shared" si="8"/>
        <v>8.8985392059595938</v>
      </c>
      <c r="Q32" s="10">
        <f t="shared" si="8"/>
        <v>7.9689397036243168</v>
      </c>
      <c r="R32" s="10">
        <f t="shared" si="8"/>
        <v>6.9154898597279431</v>
      </c>
      <c r="S32" s="10">
        <f t="shared" si="8"/>
        <v>5.669567884768643</v>
      </c>
      <c r="T32" s="10">
        <f t="shared" si="8"/>
        <v>4.0575854889330429</v>
      </c>
      <c r="U32" s="10">
        <f t="shared" si="8"/>
        <v>0.88543774484714655</v>
      </c>
      <c r="V32" s="7">
        <v>28</v>
      </c>
      <c r="W32" s="6">
        <f t="shared" si="9"/>
        <v>0.24586239999999998</v>
      </c>
      <c r="X32" s="10">
        <f>CEILING(IF((1-$W32+$V32*X$3)&gt;X31,1-$W32+$V32*X$3,MAX(1-$W32+$V32*X$3,0.5*(MAX(X$4:X31)+1))),1)</f>
        <v>13</v>
      </c>
      <c r="Y32" s="10">
        <f>CEILING(IF((1-$W32+$V32*Y$3)&gt;Y31,1-$W32+$V32*Y$3,MAX(1-$W32+$V32*Y$3,0.5*(MAX(Y$4:Y31)+1))),1)</f>
        <v>12</v>
      </c>
      <c r="Z32" s="10">
        <f>CEILING(IF((1-$W32+$V32*Z$3)&gt;Z31,1-$W32+$V32*Z$3,MAX(1-$W32+$V32*Z$3,0.5*(MAX(Z$4:Z31)+1))),1)</f>
        <v>12</v>
      </c>
      <c r="AA32" s="10">
        <f>CEILING(IF((1-$W32+$V32*AA$3)&gt;AA31,1-$W32+$V32*AA$3,MAX(1-$W32+$V32*AA$3,0.5*(MAX(AA$4:AA31)+1))),1)</f>
        <v>11</v>
      </c>
      <c r="AB32" s="10">
        <f>CEILING(IF((1-$W32+$V32*AB$3)&gt;AB31,1-$W32+$V32*AB$3,MAX(1-$W32+$V32*AB$3,0.5*(MAX(AB$4:AB31)+1))),1)</f>
        <v>10</v>
      </c>
      <c r="AC32" s="10">
        <f>CEILING(IF((1-$W32+$V32*AC$3)&gt;AC31,1-$W32+$V32*AC$3,MAX(1-$W32+$V32*AC$3,0.5*(MAX(AC$4:AC31)+1))),1)</f>
        <v>9</v>
      </c>
      <c r="AD32" s="10">
        <f>CEILING(IF((1-$W32+$V32*AD$3)&gt;AD31,1-$W32+$V32*AD$3,MAX(1-$W32+$V32*AD$3,0.5*(MAX(AD$4:AD31)+1))),1)</f>
        <v>8</v>
      </c>
      <c r="AE32" s="10">
        <f>CEILING(IF((1-$W32+$V32*AE$3)&gt;AE31,1-$W32+$V32*AE$3,MAX(1-$W32+$V32*AE$3,0.5*(MAX(AE$4:AE31)+1))),1)</f>
        <v>7</v>
      </c>
      <c r="AF32" s="10">
        <f>CEILING(IF((1-$W32+$V32*AF$3)&gt;AF31,1-$W32+$V32*AF$3,MAX(1-$W32+$V32*AF$3,0.5*(MAX(AF$4:AF31)+1))),1)</f>
        <v>5</v>
      </c>
      <c r="AG32" s="10">
        <f>CEILING(IF((1-$W32+$V32*AG$3)&gt;AG31,1-$W32+$V32*AG$3,MAX(1-$W32+$V32*AG$3,0.5*(MAX(AG$4:AG31)+1))),1)</f>
        <v>2</v>
      </c>
      <c r="AH32" s="7">
        <v>28</v>
      </c>
      <c r="AI32" s="6">
        <f t="shared" si="10"/>
        <v>0.24586239999999998</v>
      </c>
      <c r="AJ32" s="10">
        <f>IF((-$AI32+$AH32*AJ$3)&gt;AJ31,-$AI32+$AH32*AJ$3,MAX(-$AI32+$AH32*AJ$3,0.7*MAX(AJ$4:AJ31)))</f>
        <v>17.462892496942924</v>
      </c>
      <c r="AK32" s="10">
        <f>IF((-$AI32+$AH32*AK$3)&gt;AK31,-$AI32+$AH32*AK$3,MAX(-$AI32+$AH32*AK$3,0.7*MAX(AK$4:AK31)))</f>
        <v>16.554137600000001</v>
      </c>
      <c r="AL32" s="10">
        <f>IF((-$AI32+$AH32*AL$3)&gt;AL31,-$AI32+$AH32*AL$3,MAX(-$AI32+$AH32*AL$3,0.7*MAX(AL$4:AL31)))</f>
        <v>15.593329498578665</v>
      </c>
      <c r="AM32" s="10">
        <f>IF((-$AI32+$AH32*AM$3)&gt;AM31,-$AI32+$AH32*AM$3,MAX(-$AI32+$AH32*AM$3,0.7*MAX(AM$4:AM31)))</f>
        <v>14.570344941961709</v>
      </c>
      <c r="AN32" s="10">
        <f>IF((-$AI32+$AH32*AN$3)&gt;AN31,-$AI32+$AH32*AN$3,MAX(-$AI32+$AH32*AN$3,0.7*MAX(AN$4:AN31)))</f>
        <v>13.471280159585797</v>
      </c>
      <c r="AO32" s="10">
        <f>IF((-$AI32+$AH32*AO$3)&gt;AO31,-$AI32+$AH32*AO$3,MAX(-$AI32+$AH32*AO$3,0.7*MAX(AO$4:AO31)))</f>
        <v>12.276118273998824</v>
      </c>
      <c r="AP32" s="10">
        <f>IF((-$AI32+$AH32*AP$3)&gt;AP31,-$AI32+$AH32*AP$3,MAX(-$AI32+$AH32*AP$3,0.7*MAX(AP$4:AP31)))</f>
        <v>10.954137600000001</v>
      </c>
      <c r="AQ32" s="10">
        <f>IF((-$AI32+$AH32*AQ$3)&gt;AQ31,-$AI32+$AH32*AQ$3,MAX(-$AI32+$AH32*AQ$3,0.7*MAX(AQ$4:AQ31)))</f>
        <v>9.4536221223857133</v>
      </c>
      <c r="AR32" s="10">
        <f>IF((-$AI32+$AH32*AR$3)&gt;AR31,-$AI32+$AH32*AR$3,MAX(-$AI32+$AH32*AR$3,0.7*MAX(AR$4:AR31)))</f>
        <v>7.6737335492893326</v>
      </c>
      <c r="AS32" s="10">
        <f>IF((-$AI32+$AH32*AS$3)&gt;AS31,-$AI32+$AH32*AS$3,MAX(-$AI32+$AH32*AS$3,0.7*MAX(AS$4:AS31)))</f>
        <v>5.3541376000000005</v>
      </c>
      <c r="AT32" s="7">
        <v>28</v>
      </c>
      <c r="AU32" s="6">
        <f t="shared" si="11"/>
        <v>0.24586239999999998</v>
      </c>
      <c r="AV32" s="10">
        <f t="shared" si="12"/>
        <v>13</v>
      </c>
      <c r="AW32" s="10">
        <f t="shared" si="12"/>
        <v>12</v>
      </c>
      <c r="AX32" s="10">
        <f t="shared" si="12"/>
        <v>11</v>
      </c>
      <c r="AY32" s="10">
        <f t="shared" si="12"/>
        <v>11</v>
      </c>
      <c r="AZ32" s="10">
        <f t="shared" si="12"/>
        <v>10</v>
      </c>
      <c r="BA32" s="10">
        <f t="shared" si="12"/>
        <v>9</v>
      </c>
      <c r="BB32" s="10">
        <f t="shared" si="12"/>
        <v>8</v>
      </c>
      <c r="BC32" s="10">
        <f t="shared" si="12"/>
        <v>7</v>
      </c>
      <c r="BD32" s="10">
        <f t="shared" si="12"/>
        <v>6</v>
      </c>
      <c r="BE32" s="10">
        <f t="shared" si="12"/>
        <v>4</v>
      </c>
    </row>
    <row r="33" spans="3:57">
      <c r="C33" s="1">
        <f t="shared" si="13"/>
        <v>72</v>
      </c>
      <c r="D33" s="3">
        <f t="shared" si="2"/>
        <v>0.41588830833596713</v>
      </c>
      <c r="E33" s="2">
        <f t="shared" si="3"/>
        <v>0.3968626966596886</v>
      </c>
      <c r="F33" s="2">
        <f t="shared" si="4"/>
        <v>0.35355339059327379</v>
      </c>
      <c r="G33" s="2">
        <f t="shared" si="5"/>
        <v>0.53665631459994956</v>
      </c>
      <c r="H33" s="2">
        <f t="shared" si="6"/>
        <v>0.3794733192202055</v>
      </c>
      <c r="J33" s="7">
        <v>29</v>
      </c>
      <c r="K33" s="17">
        <f t="shared" si="7"/>
        <v>0.28291240000000001</v>
      </c>
      <c r="L33" s="10">
        <f t="shared" si="8"/>
        <v>12.337787483985935</v>
      </c>
      <c r="M33" s="10">
        <f t="shared" si="8"/>
        <v>11.63619353568855</v>
      </c>
      <c r="N33" s="10">
        <f t="shared" si="8"/>
        <v>10.88949034620078</v>
      </c>
      <c r="O33" s="10">
        <f t="shared" si="8"/>
        <v>10.087665735937129</v>
      </c>
      <c r="P33" s="10">
        <f t="shared" si="8"/>
        <v>9.2163441776010089</v>
      </c>
      <c r="Q33" s="10">
        <f t="shared" si="8"/>
        <v>8.2535446930394709</v>
      </c>
      <c r="R33" s="10">
        <f t="shared" si="8"/>
        <v>7.1624716404325124</v>
      </c>
      <c r="S33" s="10">
        <f t="shared" si="8"/>
        <v>5.8720524520818094</v>
      </c>
      <c r="T33" s="10">
        <f t="shared" si="8"/>
        <v>4.2024992563949368</v>
      </c>
      <c r="U33" s="10">
        <f t="shared" si="8"/>
        <v>0.91706052144883032</v>
      </c>
      <c r="V33" s="7">
        <v>29</v>
      </c>
      <c r="W33" s="6">
        <f t="shared" si="9"/>
        <v>0.28291240000000001</v>
      </c>
      <c r="X33" s="10">
        <f>CEILING(IF((1-$W33+$V33*X$3)&gt;X32,1-$W33+$V33*X$3,MAX(1-$W33+$V33*X$3,0.5*(MAX(X$4:X32)+1))),1)</f>
        <v>14</v>
      </c>
      <c r="Y33" s="10">
        <f>CEILING(IF((1-$W33+$V33*Y$3)&gt;Y32,1-$W33+$V33*Y$3,MAX(1-$W33+$V33*Y$3,0.5*(MAX(Y$4:Y32)+1))),1)</f>
        <v>13</v>
      </c>
      <c r="Z33" s="10">
        <f>CEILING(IF((1-$W33+$V33*Z$3)&gt;Z32,1-$W33+$V33*Z$3,MAX(1-$W33+$V33*Z$3,0.5*(MAX(Z$4:Z32)+1))),1)</f>
        <v>12</v>
      </c>
      <c r="AA33" s="10">
        <f>CEILING(IF((1-$W33+$V33*AA$3)&gt;AA32,1-$W33+$V33*AA$3,MAX(1-$W33+$V33*AA$3,0.5*(MAX(AA$4:AA32)+1))),1)</f>
        <v>11</v>
      </c>
      <c r="AB33" s="10">
        <f>CEILING(IF((1-$W33+$V33*AB$3)&gt;AB32,1-$W33+$V33*AB$3,MAX(1-$W33+$V33*AB$3,0.5*(MAX(AB$4:AB32)+1))),1)</f>
        <v>10</v>
      </c>
      <c r="AC33" s="10">
        <f>CEILING(IF((1-$W33+$V33*AC$3)&gt;AC32,1-$W33+$V33*AC$3,MAX(1-$W33+$V33*AC$3,0.5*(MAX(AC$4:AC32)+1))),1)</f>
        <v>9</v>
      </c>
      <c r="AD33" s="10">
        <f>CEILING(IF((1-$W33+$V33*AD$3)&gt;AD32,1-$W33+$V33*AD$3,MAX(1-$W33+$V33*AD$3,0.5*(MAX(AD$4:AD32)+1))),1)</f>
        <v>8</v>
      </c>
      <c r="AE33" s="10">
        <f>CEILING(IF((1-$W33+$V33*AE$3)&gt;AE32,1-$W33+$V33*AE$3,MAX(1-$W33+$V33*AE$3,0.5*(MAX(AE$4:AE32)+1))),1)</f>
        <v>7</v>
      </c>
      <c r="AF33" s="10">
        <f>CEILING(IF((1-$W33+$V33*AF$3)&gt;AF32,1-$W33+$V33*AF$3,MAX(1-$W33+$V33*AF$3,0.5*(MAX(AF$4:AF32)+1))),1)</f>
        <v>5</v>
      </c>
      <c r="AG33" s="10">
        <f>CEILING(IF((1-$W33+$V33*AG$3)&gt;AG32,1-$W33+$V33*AG$3,MAX(1-$W33+$V33*AG$3,0.5*(MAX(AG$4:AG32)+1))),1)</f>
        <v>2</v>
      </c>
      <c r="AH33" s="7">
        <v>29</v>
      </c>
      <c r="AI33" s="6">
        <f t="shared" si="10"/>
        <v>0.28291240000000001</v>
      </c>
      <c r="AJ33" s="10">
        <f>IF((-$AI33+$AH33*AJ$3)&gt;AJ32,-$AI33+$AH33*AJ$3,MAX(-$AI33+$AH33*AJ$3,0.7*MAX(AJ$4:AJ32)))</f>
        <v>18.058298028976601</v>
      </c>
      <c r="AK33" s="10">
        <f>IF((-$AI33+$AH33*AK$3)&gt;AK32,-$AI33+$AH33*AK$3,MAX(-$AI33+$AH33*AK$3,0.7*MAX(AK$4:AK32)))</f>
        <v>17.117087599999998</v>
      </c>
      <c r="AL33" s="10">
        <f>IF((-$AI33+$AH33*AL$3)&gt;AL32,-$AI33+$AH33*AL$3,MAX(-$AI33+$AH33*AL$3,0.7*MAX(AL$4:AL32)))</f>
        <v>16.121964923527901</v>
      </c>
      <c r="AM33" s="10">
        <f>IF((-$AI33+$AH33*AM$3)&gt;AM32,-$AI33+$AH33*AM$3,MAX(-$AI33+$AH33*AM$3,0.7*MAX(AM$4:AM32)))</f>
        <v>15.062445204174626</v>
      </c>
      <c r="AN33" s="10">
        <f>IF((-$AI33+$AH33*AN$3)&gt;AN32,-$AI33+$AH33*AN$3,MAX(-$AI33+$AH33*AN$3,0.7*MAX(AN$4:AN32)))</f>
        <v>13.924128108142432</v>
      </c>
      <c r="AO33" s="10">
        <f>IF((-$AI33+$AH33*AO$3)&gt;AO32,-$AI33+$AH33*AO$3,MAX(-$AI33+$AH33*AO$3,0.7*MAX(AO$4:AO32)))</f>
        <v>12.686281869498782</v>
      </c>
      <c r="AP33" s="10">
        <f>IF((-$AI33+$AH33*AP$3)&gt;AP32,-$AI33+$AH33*AP$3,MAX(-$AI33+$AH33*AP$3,0.7*MAX(AP$4:AP32)))</f>
        <v>11.317087600000001</v>
      </c>
      <c r="AQ33" s="10">
        <f>IF((-$AI33+$AH33*AQ$3)&gt;AQ32,-$AI33+$AH33*AQ$3,MAX(-$AI33+$AH33*AQ$3,0.7*MAX(AQ$4:AQ32)))</f>
        <v>9.762982283899488</v>
      </c>
      <c r="AR33" s="10">
        <f>IF((-$AI33+$AH33*AR$3)&gt;AR32,-$AI33+$AH33*AR$3,MAX(-$AI33+$AH33*AR$3,0.7*MAX(AR$4:AR32)))</f>
        <v>7.9195262617639512</v>
      </c>
      <c r="AS33" s="10">
        <f>IF((-$AI33+$AH33*AS$3)&gt;AS32,-$AI33+$AH33*AS$3,MAX(-$AI33+$AH33*AS$3,0.7*MAX(AS$4:AS32)))</f>
        <v>5.5170876000000009</v>
      </c>
      <c r="AT33" s="7">
        <v>29</v>
      </c>
      <c r="AU33" s="6">
        <f t="shared" si="11"/>
        <v>0.28291240000000001</v>
      </c>
      <c r="AV33" s="10">
        <f t="shared" si="12"/>
        <v>13</v>
      </c>
      <c r="AW33" s="10">
        <f t="shared" si="12"/>
        <v>13</v>
      </c>
      <c r="AX33" s="10">
        <f t="shared" si="12"/>
        <v>12</v>
      </c>
      <c r="AY33" s="10">
        <f t="shared" si="12"/>
        <v>11</v>
      </c>
      <c r="AZ33" s="10">
        <f t="shared" si="12"/>
        <v>10</v>
      </c>
      <c r="BA33" s="10">
        <f t="shared" si="12"/>
        <v>9</v>
      </c>
      <c r="BB33" s="10">
        <f t="shared" si="12"/>
        <v>8</v>
      </c>
      <c r="BC33" s="10">
        <f t="shared" si="12"/>
        <v>7</v>
      </c>
      <c r="BD33" s="10">
        <f t="shared" si="12"/>
        <v>6</v>
      </c>
      <c r="BE33" s="10">
        <f t="shared" si="12"/>
        <v>4</v>
      </c>
    </row>
    <row r="34" spans="3:57">
      <c r="C34" s="1">
        <f t="shared" si="13"/>
        <v>71</v>
      </c>
      <c r="D34" s="3">
        <f t="shared" si="2"/>
        <v>0.41431347263915325</v>
      </c>
      <c r="E34" s="2">
        <f t="shared" si="3"/>
        <v>0.39370039370059051</v>
      </c>
      <c r="F34" s="2">
        <f t="shared" si="4"/>
        <v>0.35071355833500367</v>
      </c>
      <c r="G34" s="2">
        <f t="shared" si="5"/>
        <v>0.53291650377896915</v>
      </c>
      <c r="H34" s="2">
        <f t="shared" si="6"/>
        <v>0.37682887362833545</v>
      </c>
      <c r="J34" s="7">
        <v>30</v>
      </c>
      <c r="K34" s="17">
        <f t="shared" si="7"/>
        <v>0.32400000000000001</v>
      </c>
      <c r="L34" s="10">
        <f t="shared" si="8"/>
        <v>12.763228431709589</v>
      </c>
      <c r="M34" s="10">
        <f t="shared" si="8"/>
        <v>12.037441588643329</v>
      </c>
      <c r="N34" s="10">
        <f t="shared" si="8"/>
        <v>11.264990013311152</v>
      </c>
      <c r="O34" s="10">
        <f t="shared" si="8"/>
        <v>10.435516278555651</v>
      </c>
      <c r="P34" s="10">
        <f t="shared" si="8"/>
        <v>9.5341491492424222</v>
      </c>
      <c r="Q34" s="10">
        <f t="shared" si="8"/>
        <v>8.538149682454625</v>
      </c>
      <c r="R34" s="10">
        <f t="shared" si="8"/>
        <v>7.4094534211370817</v>
      </c>
      <c r="S34" s="10">
        <f t="shared" si="8"/>
        <v>6.0745370193949748</v>
      </c>
      <c r="T34" s="10">
        <f t="shared" si="8"/>
        <v>4.3474130238568316</v>
      </c>
      <c r="U34" s="10">
        <f t="shared" si="8"/>
        <v>0.94868329805051421</v>
      </c>
      <c r="V34" s="7">
        <v>30</v>
      </c>
      <c r="W34" s="6">
        <f t="shared" si="9"/>
        <v>0.32400000000000001</v>
      </c>
      <c r="X34" s="10">
        <f>CEILING(IF((1-$W34+$V34*X$3)&gt;X33,1-$W34+$V34*X$3,MAX(1-$W34+$V34*X$3,0.5*(MAX(X$4:X33)+1))),1)</f>
        <v>14</v>
      </c>
      <c r="Y34" s="10">
        <f>CEILING(IF((1-$W34+$V34*Y$3)&gt;Y33,1-$W34+$V34*Y$3,MAX(1-$W34+$V34*Y$3,0.5*(MAX(Y$4:Y33)+1))),1)</f>
        <v>13</v>
      </c>
      <c r="Z34" s="10">
        <f>CEILING(IF((1-$W34+$V34*Z$3)&gt;Z33,1-$W34+$V34*Z$3,MAX(1-$W34+$V34*Z$3,0.5*(MAX(Z$4:Z33)+1))),1)</f>
        <v>12</v>
      </c>
      <c r="AA34" s="10">
        <f>CEILING(IF((1-$W34+$V34*AA$3)&gt;AA33,1-$W34+$V34*AA$3,MAX(1-$W34+$V34*AA$3,0.5*(MAX(AA$4:AA33)+1))),1)</f>
        <v>12</v>
      </c>
      <c r="AB34" s="10">
        <f>CEILING(IF((1-$W34+$V34*AB$3)&gt;AB33,1-$W34+$V34*AB$3,MAX(1-$W34+$V34*AB$3,0.5*(MAX(AB$4:AB33)+1))),1)</f>
        <v>11</v>
      </c>
      <c r="AC34" s="10">
        <f>CEILING(IF((1-$W34+$V34*AC$3)&gt;AC33,1-$W34+$V34*AC$3,MAX(1-$W34+$V34*AC$3,0.5*(MAX(AC$4:AC33)+1))),1)</f>
        <v>10</v>
      </c>
      <c r="AD34" s="10">
        <f>CEILING(IF((1-$W34+$V34*AD$3)&gt;AD33,1-$W34+$V34*AD$3,MAX(1-$W34+$V34*AD$3,0.5*(MAX(AD$4:AD33)+1))),1)</f>
        <v>9</v>
      </c>
      <c r="AE34" s="10">
        <f>CEILING(IF((1-$W34+$V34*AE$3)&gt;AE33,1-$W34+$V34*AE$3,MAX(1-$W34+$V34*AE$3,0.5*(MAX(AE$4:AE33)+1))),1)</f>
        <v>7</v>
      </c>
      <c r="AF34" s="10">
        <f>CEILING(IF((1-$W34+$V34*AF$3)&gt;AF33,1-$W34+$V34*AF$3,MAX(1-$W34+$V34*AF$3,0.5*(MAX(AF$4:AF33)+1))),1)</f>
        <v>6</v>
      </c>
      <c r="AG34" s="10">
        <f>CEILING(IF((1-$W34+$V34*AG$3)&gt;AG33,1-$W34+$V34*AG$3,MAX(1-$W34+$V34*AG$3,0.5*(MAX(AG$4:AG33)+1))),1)</f>
        <v>2</v>
      </c>
      <c r="AH34" s="7">
        <v>30</v>
      </c>
      <c r="AI34" s="6">
        <f t="shared" si="10"/>
        <v>0.32400000000000001</v>
      </c>
      <c r="AJ34" s="10">
        <f>IF((-$AI34+$AH34*AJ$3)&gt;AJ33,-$AI34+$AH34*AJ$3,MAX(-$AI34+$AH34*AJ$3,0.7*MAX(AJ$4:AJ33)))</f>
        <v>18.649665961010275</v>
      </c>
      <c r="AK34" s="10">
        <f>IF((-$AI34+$AH34*AK$3)&gt;AK33,-$AI34+$AH34*AK$3,MAX(-$AI34+$AH34*AK$3,0.7*MAX(AK$4:AK33)))</f>
        <v>17.675999999999998</v>
      </c>
      <c r="AL34" s="10">
        <f>IF((-$AI34+$AH34*AL$3)&gt;AL33,-$AI34+$AH34*AL$3,MAX(-$AI34+$AH34*AL$3,0.7*MAX(AL$4:AL33)))</f>
        <v>16.646562748477137</v>
      </c>
      <c r="AM34" s="10">
        <f>IF((-$AI34+$AH34*AM$3)&gt;AM33,-$AI34+$AH34*AM$3,MAX(-$AI34+$AH34*AM$3,0.7*MAX(AM$4:AM33)))</f>
        <v>15.550507866387544</v>
      </c>
      <c r="AN34" s="10">
        <f>IF((-$AI34+$AH34*AN$3)&gt;AN33,-$AI34+$AH34*AN$3,MAX(-$AI34+$AH34*AN$3,0.7*MAX(AN$4:AN33)))</f>
        <v>14.372938456699067</v>
      </c>
      <c r="AO34" s="10">
        <f>IF((-$AI34+$AH34*AO$3)&gt;AO33,-$AI34+$AH34*AO$3,MAX(-$AI34+$AH34*AO$3,0.7*MAX(AO$4:AO33)))</f>
        <v>13.092407864998739</v>
      </c>
      <c r="AP34" s="10">
        <f>IF((-$AI34+$AH34*AP$3)&gt;AP33,-$AI34+$AH34*AP$3,MAX(-$AI34+$AH34*AP$3,0.7*MAX(AP$4:AP33)))</f>
        <v>11.676</v>
      </c>
      <c r="AQ34" s="10">
        <f>IF((-$AI34+$AH34*AQ$3)&gt;AQ33,-$AI34+$AH34*AQ$3,MAX(-$AI34+$AH34*AQ$3,0.7*MAX(AQ$4:AQ33)))</f>
        <v>10.068304845413264</v>
      </c>
      <c r="AR34" s="10">
        <f>IF((-$AI34+$AH34*AR$3)&gt;AR33,-$AI34+$AH34*AR$3,MAX(-$AI34+$AH34*AR$3,0.7*MAX(AR$4:AR33)))</f>
        <v>8.1612813742385697</v>
      </c>
      <c r="AS34" s="10">
        <f>IF((-$AI34+$AH34*AS$3)&gt;AS33,-$AI34+$AH34*AS$3,MAX(-$AI34+$AH34*AS$3,0.7*MAX(AS$4:AS33)))</f>
        <v>5.6760000000000002</v>
      </c>
      <c r="AT34" s="7">
        <v>30</v>
      </c>
      <c r="AU34" s="6">
        <f t="shared" si="11"/>
        <v>0.32400000000000001</v>
      </c>
      <c r="AV34" s="10">
        <f t="shared" si="12"/>
        <v>14</v>
      </c>
      <c r="AW34" s="10">
        <f t="shared" si="12"/>
        <v>13</v>
      </c>
      <c r="AX34" s="10">
        <f t="shared" si="12"/>
        <v>12</v>
      </c>
      <c r="AY34" s="10">
        <f t="shared" si="12"/>
        <v>11</v>
      </c>
      <c r="AZ34" s="10">
        <f t="shared" si="12"/>
        <v>11</v>
      </c>
      <c r="BA34" s="10">
        <f t="shared" si="12"/>
        <v>10</v>
      </c>
      <c r="BB34" s="10">
        <f t="shared" si="12"/>
        <v>9</v>
      </c>
      <c r="BC34" s="10">
        <f t="shared" si="12"/>
        <v>8</v>
      </c>
      <c r="BD34" s="10">
        <f t="shared" si="12"/>
        <v>6</v>
      </c>
      <c r="BE34" s="10">
        <f t="shared" si="12"/>
        <v>4</v>
      </c>
    </row>
    <row r="35" spans="3:57">
      <c r="C35" s="1">
        <f t="shared" si="13"/>
        <v>70</v>
      </c>
      <c r="D35" s="3">
        <f t="shared" si="2"/>
        <v>0.41271343850450914</v>
      </c>
      <c r="E35" s="2">
        <f t="shared" si="3"/>
        <v>0.39051248379533271</v>
      </c>
      <c r="F35" s="2">
        <f t="shared" si="4"/>
        <v>0.34785054261852172</v>
      </c>
      <c r="G35" s="2">
        <f t="shared" si="5"/>
        <v>0.52915026221291817</v>
      </c>
      <c r="H35" s="2">
        <f t="shared" si="6"/>
        <v>0.37416573867739411</v>
      </c>
      <c r="J35" s="7">
        <v>31</v>
      </c>
      <c r="K35" s="17">
        <f t="shared" si="7"/>
        <v>0.36940839999999997</v>
      </c>
      <c r="L35" s="10">
        <f t="shared" si="8"/>
        <v>13.188669379433241</v>
      </c>
      <c r="M35" s="10">
        <f t="shared" si="8"/>
        <v>12.438689641598106</v>
      </c>
      <c r="N35" s="10">
        <f t="shared" si="8"/>
        <v>11.640489680421524</v>
      </c>
      <c r="O35" s="10">
        <f t="shared" si="8"/>
        <v>10.783366821174173</v>
      </c>
      <c r="P35" s="10">
        <f t="shared" si="8"/>
        <v>9.8519541208838373</v>
      </c>
      <c r="Q35" s="10">
        <f t="shared" si="8"/>
        <v>8.8227546718697791</v>
      </c>
      <c r="R35" s="10">
        <f t="shared" si="8"/>
        <v>7.6564352018416511</v>
      </c>
      <c r="S35" s="10">
        <f t="shared" si="8"/>
        <v>6.2770215867081411</v>
      </c>
      <c r="T35" s="10">
        <f t="shared" si="8"/>
        <v>4.4923267913187255</v>
      </c>
      <c r="U35" s="10">
        <f t="shared" si="8"/>
        <v>0.98030607465219799</v>
      </c>
      <c r="V35" s="7">
        <v>31</v>
      </c>
      <c r="W35" s="6">
        <f t="shared" si="9"/>
        <v>0.36940839999999997</v>
      </c>
      <c r="X35" s="10">
        <f>CEILING(IF((1-$W35+$V35*X$3)&gt;X34,1-$W35+$V35*X$3,MAX(1-$W35+$V35*X$3,0.5*(MAX(X$4:X34)+1))),1)</f>
        <v>14</v>
      </c>
      <c r="Y35" s="10">
        <f>CEILING(IF((1-$W35+$V35*Y$3)&gt;Y34,1-$W35+$V35*Y$3,MAX(1-$W35+$V35*Y$3,0.5*(MAX(Y$4:Y34)+1))),1)</f>
        <v>14</v>
      </c>
      <c r="Z35" s="10">
        <f>CEILING(IF((1-$W35+$V35*Z$3)&gt;Z34,1-$W35+$V35*Z$3,MAX(1-$W35+$V35*Z$3,0.5*(MAX(Z$4:Z34)+1))),1)</f>
        <v>13</v>
      </c>
      <c r="AA35" s="10">
        <f>CEILING(IF((1-$W35+$V35*AA$3)&gt;AA34,1-$W35+$V35*AA$3,MAX(1-$W35+$V35*AA$3,0.5*(MAX(AA$4:AA34)+1))),1)</f>
        <v>12</v>
      </c>
      <c r="AB35" s="10">
        <f>CEILING(IF((1-$W35+$V35*AB$3)&gt;AB34,1-$W35+$V35*AB$3,MAX(1-$W35+$V35*AB$3,0.5*(MAX(AB$4:AB34)+1))),1)</f>
        <v>11</v>
      </c>
      <c r="AC35" s="10">
        <f>CEILING(IF((1-$W35+$V35*AC$3)&gt;AC34,1-$W35+$V35*AC$3,MAX(1-$W35+$V35*AC$3,0.5*(MAX(AC$4:AC34)+1))),1)</f>
        <v>10</v>
      </c>
      <c r="AD35" s="10">
        <f>CEILING(IF((1-$W35+$V35*AD$3)&gt;AD34,1-$W35+$V35*AD$3,MAX(1-$W35+$V35*AD$3,0.5*(MAX(AD$4:AD34)+1))),1)</f>
        <v>9</v>
      </c>
      <c r="AE35" s="10">
        <f>CEILING(IF((1-$W35+$V35*AE$3)&gt;AE34,1-$W35+$V35*AE$3,MAX(1-$W35+$V35*AE$3,0.5*(MAX(AE$4:AE34)+1))),1)</f>
        <v>7</v>
      </c>
      <c r="AF35" s="10">
        <f>CEILING(IF((1-$W35+$V35*AF$3)&gt;AF34,1-$W35+$V35*AF$3,MAX(1-$W35+$V35*AF$3,0.5*(MAX(AF$4:AF34)+1))),1)</f>
        <v>6</v>
      </c>
      <c r="AG35" s="10">
        <f>CEILING(IF((1-$W35+$V35*AG$3)&gt;AG34,1-$W35+$V35*AG$3,MAX(1-$W35+$V35*AG$3,0.5*(MAX(AG$4:AG34)+1))),1)</f>
        <v>2</v>
      </c>
      <c r="AH35" s="7">
        <v>31</v>
      </c>
      <c r="AI35" s="6">
        <f t="shared" si="10"/>
        <v>0.36940839999999997</v>
      </c>
      <c r="AJ35" s="10">
        <f>IF((-$AI35+$AH35*AJ$3)&gt;AJ34,-$AI35+$AH35*AJ$3,MAX(-$AI35+$AH35*AJ$3,0.7*MAX(AJ$4:AJ34)))</f>
        <v>19.236713093043953</v>
      </c>
      <c r="AK35" s="10">
        <f>IF((-$AI35+$AH35*AK$3)&gt;AK34,-$AI35+$AH35*AK$3,MAX(-$AI35+$AH35*AK$3,0.7*MAX(AK$4:AK34)))</f>
        <v>18.230591599999997</v>
      </c>
      <c r="AL35" s="10">
        <f>IF((-$AI35+$AH35*AL$3)&gt;AL34,-$AI35+$AH35*AL$3,MAX(-$AI35+$AH35*AL$3,0.7*MAX(AL$4:AL34)))</f>
        <v>17.166839773426378</v>
      </c>
      <c r="AM35" s="10">
        <f>IF((-$AI35+$AH35*AM$3)&gt;AM34,-$AI35+$AH35*AM$3,MAX(-$AI35+$AH35*AM$3,0.7*MAX(AM$4:AM34)))</f>
        <v>16.034249728600461</v>
      </c>
      <c r="AN35" s="10">
        <f>IF((-$AI35+$AH35*AN$3)&gt;AN34,-$AI35+$AH35*AN$3,MAX(-$AI35+$AH35*AN$3,0.7*MAX(AN$4:AN34)))</f>
        <v>14.817428005255705</v>
      </c>
      <c r="AO35" s="10">
        <f>IF((-$AI35+$AH35*AO$3)&gt;AO34,-$AI35+$AH35*AO$3,MAX(-$AI35+$AH35*AO$3,0.7*MAX(AO$4:AO34)))</f>
        <v>13.494213060498698</v>
      </c>
      <c r="AP35" s="10">
        <f>IF((-$AI35+$AH35*AP$3)&gt;AP34,-$AI35+$AH35*AP$3,MAX(-$AI35+$AH35*AP$3,0.7*MAX(AP$4:AP34)))</f>
        <v>12.030591600000001</v>
      </c>
      <c r="AQ35" s="10">
        <f>IF((-$AI35+$AH35*AQ$3)&gt;AQ34,-$AI35+$AH35*AQ$3,MAX(-$AI35+$AH35*AQ$3,0.7*MAX(AQ$4:AQ34)))</f>
        <v>10.36930660692704</v>
      </c>
      <c r="AR35" s="10">
        <f>IF((-$AI35+$AH35*AR$3)&gt;AR34,-$AI35+$AH35*AR$3,MAX(-$AI35+$AH35*AR$3,0.7*MAX(AR$4:AR34)))</f>
        <v>8.3987156867131905</v>
      </c>
      <c r="AS35" s="10">
        <f>IF((-$AI35+$AH35*AS$3)&gt;AS34,-$AI35+$AH35*AS$3,MAX(-$AI35+$AH35*AS$3,0.7*MAX(AS$4:AS34)))</f>
        <v>5.8305916</v>
      </c>
      <c r="AT35" s="7">
        <v>31</v>
      </c>
      <c r="AU35" s="6">
        <f t="shared" si="11"/>
        <v>0.36940839999999997</v>
      </c>
      <c r="AV35" s="10">
        <f t="shared" si="12"/>
        <v>14</v>
      </c>
      <c r="AW35" s="10">
        <f t="shared" si="12"/>
        <v>13</v>
      </c>
      <c r="AX35" s="10">
        <f t="shared" si="12"/>
        <v>13</v>
      </c>
      <c r="AY35" s="10">
        <f t="shared" si="12"/>
        <v>12</v>
      </c>
      <c r="AZ35" s="10">
        <f t="shared" si="12"/>
        <v>11</v>
      </c>
      <c r="BA35" s="10">
        <f t="shared" si="12"/>
        <v>10</v>
      </c>
      <c r="BB35" s="10">
        <f t="shared" si="12"/>
        <v>9</v>
      </c>
      <c r="BC35" s="10">
        <f t="shared" si="12"/>
        <v>8</v>
      </c>
      <c r="BD35" s="10">
        <f t="shared" si="12"/>
        <v>6</v>
      </c>
      <c r="BE35" s="10">
        <f t="shared" si="12"/>
        <v>5</v>
      </c>
    </row>
    <row r="36" spans="3:57">
      <c r="C36" s="1">
        <f t="shared" si="13"/>
        <v>69</v>
      </c>
      <c r="D36" s="3">
        <f t="shared" si="2"/>
        <v>0.41108738641733111</v>
      </c>
      <c r="E36" s="2">
        <f t="shared" si="3"/>
        <v>0.3872983346207417</v>
      </c>
      <c r="F36" s="2">
        <f t="shared" si="4"/>
        <v>0.34496376621320679</v>
      </c>
      <c r="G36" s="2">
        <f t="shared" si="5"/>
        <v>0.52535702146254792</v>
      </c>
      <c r="H36" s="2">
        <f t="shared" si="6"/>
        <v>0.37148351242013422</v>
      </c>
      <c r="J36" s="7">
        <v>32</v>
      </c>
      <c r="K36" s="17">
        <f t="shared" si="7"/>
        <v>0.41943039999999998</v>
      </c>
      <c r="L36" s="10">
        <f t="shared" si="8"/>
        <v>13.614110327156894</v>
      </c>
      <c r="M36" s="10">
        <f t="shared" si="8"/>
        <v>12.839937694552884</v>
      </c>
      <c r="N36" s="10">
        <f t="shared" si="8"/>
        <v>12.015989347531896</v>
      </c>
      <c r="O36" s="10">
        <f t="shared" si="8"/>
        <v>11.131217363792695</v>
      </c>
      <c r="P36" s="10">
        <f t="shared" si="8"/>
        <v>10.169759092525251</v>
      </c>
      <c r="Q36" s="10">
        <f t="shared" si="8"/>
        <v>9.1073596612849332</v>
      </c>
      <c r="R36" s="10">
        <f t="shared" si="8"/>
        <v>7.9034169825462204</v>
      </c>
      <c r="S36" s="10">
        <f t="shared" si="8"/>
        <v>6.4795061540213066</v>
      </c>
      <c r="T36" s="10">
        <f t="shared" si="8"/>
        <v>4.6372405587806202</v>
      </c>
      <c r="U36" s="10">
        <f t="shared" si="8"/>
        <v>1.0119288512538818</v>
      </c>
      <c r="V36" s="7">
        <v>32</v>
      </c>
      <c r="W36" s="6">
        <f t="shared" si="9"/>
        <v>0.41943039999999998</v>
      </c>
      <c r="X36" s="10">
        <f>CEILING(IF((1-$W36+$V36*X$3)&gt;X35,1-$W36+$V36*X$3,MAX(1-$W36+$V36*X$3,0.5*(MAX(X$4:X35)+1))),1)</f>
        <v>15</v>
      </c>
      <c r="Y36" s="10">
        <f>CEILING(IF((1-$W36+$V36*Y$3)&gt;Y35,1-$W36+$V36*Y$3,MAX(1-$W36+$V36*Y$3,0.5*(MAX(Y$4:Y35)+1))),1)</f>
        <v>14</v>
      </c>
      <c r="Z36" s="10">
        <f>CEILING(IF((1-$W36+$V36*Z$3)&gt;Z35,1-$W36+$V36*Z$3,MAX(1-$W36+$V36*Z$3,0.5*(MAX(Z$4:Z35)+1))),1)</f>
        <v>13</v>
      </c>
      <c r="AA36" s="10">
        <f>CEILING(IF((1-$W36+$V36*AA$3)&gt;AA35,1-$W36+$V36*AA$3,MAX(1-$W36+$V36*AA$3,0.5*(MAX(AA$4:AA35)+1))),1)</f>
        <v>12</v>
      </c>
      <c r="AB36" s="10">
        <f>CEILING(IF((1-$W36+$V36*AB$3)&gt;AB35,1-$W36+$V36*AB$3,MAX(1-$W36+$V36*AB$3,0.5*(MAX(AB$4:AB35)+1))),1)</f>
        <v>11</v>
      </c>
      <c r="AC36" s="10">
        <f>CEILING(IF((1-$W36+$V36*AC$3)&gt;AC35,1-$W36+$V36*AC$3,MAX(1-$W36+$V36*AC$3,0.5*(MAX(AC$4:AC35)+1))),1)</f>
        <v>10</v>
      </c>
      <c r="AD36" s="10">
        <f>CEILING(IF((1-$W36+$V36*AD$3)&gt;AD35,1-$W36+$V36*AD$3,MAX(1-$W36+$V36*AD$3,0.5*(MAX(AD$4:AD35)+1))),1)</f>
        <v>9</v>
      </c>
      <c r="AE36" s="10">
        <f>CEILING(IF((1-$W36+$V36*AE$3)&gt;AE35,1-$W36+$V36*AE$3,MAX(1-$W36+$V36*AE$3,0.5*(MAX(AE$4:AE35)+1))),1)</f>
        <v>8</v>
      </c>
      <c r="AF36" s="10">
        <f>CEILING(IF((1-$W36+$V36*AF$3)&gt;AF35,1-$W36+$V36*AF$3,MAX(1-$W36+$V36*AF$3,0.5*(MAX(AF$4:AF35)+1))),1)</f>
        <v>6</v>
      </c>
      <c r="AG36" s="10">
        <f>CEILING(IF((1-$W36+$V36*AG$3)&gt;AG35,1-$W36+$V36*AG$3,MAX(1-$W36+$V36*AG$3,0.5*(MAX(AG$4:AG35)+1))),1)</f>
        <v>2</v>
      </c>
      <c r="AH36" s="7">
        <v>32</v>
      </c>
      <c r="AI36" s="6">
        <f t="shared" si="10"/>
        <v>0.41943039999999998</v>
      </c>
      <c r="AJ36" s="10">
        <f>IF((-$AI36+$AH36*AJ$3)&gt;AJ35,-$AI36+$AH36*AJ$3,MAX(-$AI36+$AH36*AJ$3,0.7*MAX(AJ$4:AJ35)))</f>
        <v>19.819146625077629</v>
      </c>
      <c r="AK36" s="10">
        <f>IF((-$AI36+$AH36*AK$3)&gt;AK35,-$AI36+$AH36*AK$3,MAX(-$AI36+$AH36*AK$3,0.7*MAX(AK$4:AK35)))</f>
        <v>18.7805696</v>
      </c>
      <c r="AL36" s="10">
        <f>IF((-$AI36+$AH36*AL$3)&gt;AL35,-$AI36+$AH36*AL$3,MAX(-$AI36+$AH36*AL$3,0.7*MAX(AL$4:AL35)))</f>
        <v>17.682503198375617</v>
      </c>
      <c r="AM36" s="10">
        <f>IF((-$AI36+$AH36*AM$3)&gt;AM35,-$AI36+$AH36*AM$3,MAX(-$AI36+$AH36*AM$3,0.7*MAX(AM$4:AM35)))</f>
        <v>16.513377990813382</v>
      </c>
      <c r="AN36" s="10">
        <f>IF((-$AI36+$AH36*AN$3)&gt;AN35,-$AI36+$AH36*AN$3,MAX(-$AI36+$AH36*AN$3,0.7*MAX(AN$4:AN35)))</f>
        <v>15.25730395381234</v>
      </c>
      <c r="AO36" s="10">
        <f>IF((-$AI36+$AH36*AO$3)&gt;AO35,-$AI36+$AH36*AO$3,MAX(-$AI36+$AH36*AO$3,0.7*MAX(AO$4:AO35)))</f>
        <v>13.891404655998656</v>
      </c>
      <c r="AP36" s="10">
        <f>IF((-$AI36+$AH36*AP$3)&gt;AP35,-$AI36+$AH36*AP$3,MAX(-$AI36+$AH36*AP$3,0.7*MAX(AP$4:AP35)))</f>
        <v>12.380569600000001</v>
      </c>
      <c r="AQ36" s="10">
        <f>IF((-$AI36+$AH36*AQ$3)&gt;AQ35,-$AI36+$AH36*AQ$3,MAX(-$AI36+$AH36*AQ$3,0.7*MAX(AQ$4:AQ35)))</f>
        <v>10.665694768440815</v>
      </c>
      <c r="AR36" s="10">
        <f>IF((-$AI36+$AH36*AR$3)&gt;AR35,-$AI36+$AH36*AR$3,MAX(-$AI36+$AH36*AR$3,0.7*MAX(AR$4:AR35)))</f>
        <v>8.6315363991878087</v>
      </c>
      <c r="AS36" s="10">
        <f>IF((-$AI36+$AH36*AS$3)&gt;AS35,-$AI36+$AH36*AS$3,MAX(-$AI36+$AH36*AS$3,0.7*MAX(AS$4:AS35)))</f>
        <v>5.9805696000000008</v>
      </c>
      <c r="AT36" s="7">
        <v>32</v>
      </c>
      <c r="AU36" s="6">
        <f t="shared" si="11"/>
        <v>0.41943039999999998</v>
      </c>
      <c r="AV36" s="10">
        <f t="shared" si="12"/>
        <v>14</v>
      </c>
      <c r="AW36" s="10">
        <f t="shared" si="12"/>
        <v>14</v>
      </c>
      <c r="AX36" s="10">
        <f t="shared" si="12"/>
        <v>13</v>
      </c>
      <c r="AY36" s="10">
        <f t="shared" si="12"/>
        <v>12</v>
      </c>
      <c r="AZ36" s="10">
        <f t="shared" si="12"/>
        <v>11</v>
      </c>
      <c r="BA36" s="10">
        <f t="shared" si="12"/>
        <v>10</v>
      </c>
      <c r="BB36" s="10">
        <f t="shared" si="12"/>
        <v>9</v>
      </c>
      <c r="BC36" s="10">
        <f t="shared" si="12"/>
        <v>8</v>
      </c>
      <c r="BD36" s="10">
        <f t="shared" si="12"/>
        <v>6</v>
      </c>
      <c r="BE36" s="10">
        <f t="shared" si="12"/>
        <v>5</v>
      </c>
    </row>
    <row r="37" spans="3:57">
      <c r="C37" s="1">
        <f t="shared" si="13"/>
        <v>68</v>
      </c>
      <c r="D37" s="3">
        <f t="shared" si="2"/>
        <v>0.40943445622221003</v>
      </c>
      <c r="E37" s="2">
        <f t="shared" si="3"/>
        <v>0.38405728739343042</v>
      </c>
      <c r="F37" s="2">
        <f t="shared" si="4"/>
        <v>0.34205262752974142</v>
      </c>
      <c r="G37" s="2">
        <f t="shared" si="5"/>
        <v>0.52153619241621185</v>
      </c>
      <c r="H37" s="2">
        <f t="shared" si="6"/>
        <v>0.36878177829171549</v>
      </c>
      <c r="J37" s="7">
        <v>33</v>
      </c>
      <c r="K37" s="17">
        <f t="shared" si="7"/>
        <v>0.47436839999999997</v>
      </c>
      <c r="L37" s="10">
        <f t="shared" si="8"/>
        <v>14.039551274880546</v>
      </c>
      <c r="M37" s="10">
        <f t="shared" si="8"/>
        <v>13.241185747507661</v>
      </c>
      <c r="N37" s="10">
        <f t="shared" si="8"/>
        <v>12.391489014642268</v>
      </c>
      <c r="O37" s="10">
        <f t="shared" si="8"/>
        <v>11.479067906411217</v>
      </c>
      <c r="P37" s="10">
        <f t="shared" si="8"/>
        <v>10.487564064166664</v>
      </c>
      <c r="Q37" s="10">
        <f t="shared" si="8"/>
        <v>9.3919646507000873</v>
      </c>
      <c r="R37" s="10">
        <f t="shared" si="8"/>
        <v>8.1503987632507897</v>
      </c>
      <c r="S37" s="10">
        <f t="shared" si="8"/>
        <v>6.681990721334472</v>
      </c>
      <c r="T37" s="10">
        <f t="shared" si="8"/>
        <v>4.782154326242515</v>
      </c>
      <c r="U37" s="10">
        <f t="shared" si="8"/>
        <v>1.0435516278555657</v>
      </c>
      <c r="V37" s="7">
        <v>33</v>
      </c>
      <c r="W37" s="6">
        <f t="shared" si="9"/>
        <v>0.47436839999999997</v>
      </c>
      <c r="X37" s="10">
        <f>CEILING(IF((1-$W37+$V37*X$3)&gt;X36,1-$W37+$V37*X$3,MAX(1-$W37+$V37*X$3,0.5*(MAX(X$4:X36)+1))),1)</f>
        <v>15</v>
      </c>
      <c r="Y37" s="10">
        <f>CEILING(IF((1-$W37+$V37*Y$3)&gt;Y36,1-$W37+$V37*Y$3,MAX(1-$W37+$V37*Y$3,0.5*(MAX(Y$4:Y36)+1))),1)</f>
        <v>14</v>
      </c>
      <c r="Z37" s="10">
        <f>CEILING(IF((1-$W37+$V37*Z$3)&gt;Z36,1-$W37+$V37*Z$3,MAX(1-$W37+$V37*Z$3,0.5*(MAX(Z$4:Z36)+1))),1)</f>
        <v>13</v>
      </c>
      <c r="AA37" s="10">
        <f>CEILING(IF((1-$W37+$V37*AA$3)&gt;AA36,1-$W37+$V37*AA$3,MAX(1-$W37+$V37*AA$3,0.5*(MAX(AA$4:AA36)+1))),1)</f>
        <v>13</v>
      </c>
      <c r="AB37" s="10">
        <f>CEILING(IF((1-$W37+$V37*AB$3)&gt;AB36,1-$W37+$V37*AB$3,MAX(1-$W37+$V37*AB$3,0.5*(MAX(AB$4:AB36)+1))),1)</f>
        <v>12</v>
      </c>
      <c r="AC37" s="10">
        <f>CEILING(IF((1-$W37+$V37*AC$3)&gt;AC36,1-$W37+$V37*AC$3,MAX(1-$W37+$V37*AC$3,0.5*(MAX(AC$4:AC36)+1))),1)</f>
        <v>10</v>
      </c>
      <c r="AD37" s="10">
        <f>CEILING(IF((1-$W37+$V37*AD$3)&gt;AD36,1-$W37+$V37*AD$3,MAX(1-$W37+$V37*AD$3,0.5*(MAX(AD$4:AD36)+1))),1)</f>
        <v>9</v>
      </c>
      <c r="AE37" s="10">
        <f>CEILING(IF((1-$W37+$V37*AE$3)&gt;AE36,1-$W37+$V37*AE$3,MAX(1-$W37+$V37*AE$3,0.5*(MAX(AE$4:AE36)+1))),1)</f>
        <v>8</v>
      </c>
      <c r="AF37" s="10">
        <f>CEILING(IF((1-$W37+$V37*AF$3)&gt;AF36,1-$W37+$V37*AF$3,MAX(1-$W37+$V37*AF$3,0.5*(MAX(AF$4:AF36)+1))),1)</f>
        <v>6</v>
      </c>
      <c r="AG37" s="10">
        <f>CEILING(IF((1-$W37+$V37*AG$3)&gt;AG36,1-$W37+$V37*AG$3,MAX(1-$W37+$V37*AG$3,0.5*(MAX(AG$4:AG36)+1))),1)</f>
        <v>2</v>
      </c>
      <c r="AH37" s="7">
        <v>33</v>
      </c>
      <c r="AI37" s="6">
        <f t="shared" si="10"/>
        <v>0.47436839999999997</v>
      </c>
      <c r="AJ37" s="10">
        <f>IF((-$AI37+$AH37*AJ$3)&gt;AJ36,-$AI37+$AH37*AJ$3,MAX(-$AI37+$AH37*AJ$3,0.7*MAX(AJ$4:AJ36)))</f>
        <v>20.396664157111303</v>
      </c>
      <c r="AK37" s="10">
        <f>IF((-$AI37+$AH37*AK$3)&gt;AK36,-$AI37+$AH37*AK$3,MAX(-$AI37+$AH37*AK$3,0.7*MAX(AK$4:AK36)))</f>
        <v>19.325631600000001</v>
      </c>
      <c r="AL37" s="10">
        <f>IF((-$AI37+$AH37*AL$3)&gt;AL36,-$AI37+$AH37*AL$3,MAX(-$AI37+$AH37*AL$3,0.7*MAX(AL$4:AL36)))</f>
        <v>18.193250623324854</v>
      </c>
      <c r="AM37" s="10">
        <f>IF((-$AI37+$AH37*AM$3)&gt;AM36,-$AI37+$AH37*AM$3,MAX(-$AI37+$AH37*AM$3,0.7*MAX(AM$4:AM36)))</f>
        <v>16.987590253026301</v>
      </c>
      <c r="AN37" s="10">
        <f>IF((-$AI37+$AH37*AN$3)&gt;AN36,-$AI37+$AH37*AN$3,MAX(-$AI37+$AH37*AN$3,0.7*MAX(AN$4:AN36)))</f>
        <v>15.692263902368975</v>
      </c>
      <c r="AO37" s="10">
        <f>IF((-$AI37+$AH37*AO$3)&gt;AO36,-$AI37+$AH37*AO$3,MAX(-$AI37+$AH37*AO$3,0.7*MAX(AO$4:AO36)))</f>
        <v>14.283680251498614</v>
      </c>
      <c r="AP37" s="10">
        <f>IF((-$AI37+$AH37*AP$3)&gt;AP36,-$AI37+$AH37*AP$3,MAX(-$AI37+$AH37*AP$3,0.7*MAX(AP$4:AP36)))</f>
        <v>12.725631600000002</v>
      </c>
      <c r="AQ37" s="10">
        <f>IF((-$AI37+$AH37*AQ$3)&gt;AQ36,-$AI37+$AH37*AQ$3,MAX(-$AI37+$AH37*AQ$3,0.7*MAX(AQ$4:AQ36)))</f>
        <v>10.957166929954591</v>
      </c>
      <c r="AR37" s="10">
        <f>IF((-$AI37+$AH37*AR$3)&gt;AR36,-$AI37+$AH37*AR$3,MAX(-$AI37+$AH37*AR$3,0.7*MAX(AR$4:AR36)))</f>
        <v>8.8594411116624272</v>
      </c>
      <c r="AS37" s="10">
        <f>IF((-$AI37+$AH37*AS$3)&gt;AS36,-$AI37+$AH37*AS$3,MAX(-$AI37+$AH37*AS$3,0.7*MAX(AS$4:AS36)))</f>
        <v>6.1256316000000002</v>
      </c>
      <c r="AT37" s="7">
        <v>33</v>
      </c>
      <c r="AU37" s="6">
        <f t="shared" si="11"/>
        <v>0.47436839999999997</v>
      </c>
      <c r="AV37" s="10">
        <f t="shared" si="12"/>
        <v>15</v>
      </c>
      <c r="AW37" s="10">
        <f t="shared" si="12"/>
        <v>14</v>
      </c>
      <c r="AX37" s="10">
        <f t="shared" si="12"/>
        <v>13</v>
      </c>
      <c r="AY37" s="10">
        <f t="shared" si="12"/>
        <v>12</v>
      </c>
      <c r="AZ37" s="10">
        <f t="shared" si="12"/>
        <v>11</v>
      </c>
      <c r="BA37" s="10">
        <f t="shared" si="12"/>
        <v>10</v>
      </c>
      <c r="BB37" s="10">
        <f t="shared" si="12"/>
        <v>9</v>
      </c>
      <c r="BC37" s="10">
        <f t="shared" si="12"/>
        <v>8</v>
      </c>
      <c r="BD37" s="10">
        <f t="shared" si="12"/>
        <v>7</v>
      </c>
      <c r="BE37" s="10">
        <f t="shared" si="12"/>
        <v>5</v>
      </c>
    </row>
    <row r="38" spans="3:57">
      <c r="C38" s="1">
        <f t="shared" si="13"/>
        <v>67</v>
      </c>
      <c r="D38" s="3">
        <f t="shared" si="2"/>
        <v>0.40775374439057199</v>
      </c>
      <c r="E38" s="2">
        <f t="shared" si="3"/>
        <v>0.38078865529319544</v>
      </c>
      <c r="F38" s="2">
        <f t="shared" si="4"/>
        <v>0.33911649915626341</v>
      </c>
      <c r="G38" s="2">
        <f t="shared" si="5"/>
        <v>0.5176871642217914</v>
      </c>
      <c r="H38" s="2">
        <f t="shared" si="6"/>
        <v>0.36606010435446257</v>
      </c>
      <c r="J38" s="7">
        <v>34</v>
      </c>
      <c r="K38" s="17">
        <f t="shared" si="7"/>
        <v>0.53453439999999997</v>
      </c>
      <c r="L38" s="10">
        <f t="shared" ref="L38:U63" si="14">$J38*L$3</f>
        <v>14.464992222604199</v>
      </c>
      <c r="M38" s="10">
        <f t="shared" si="14"/>
        <v>13.642433800462438</v>
      </c>
      <c r="N38" s="10">
        <f t="shared" si="14"/>
        <v>12.76698868175264</v>
      </c>
      <c r="O38" s="10">
        <f t="shared" si="14"/>
        <v>11.826918449029739</v>
      </c>
      <c r="P38" s="10">
        <f t="shared" si="14"/>
        <v>10.805369035808079</v>
      </c>
      <c r="Q38" s="10">
        <f t="shared" si="14"/>
        <v>9.6765696401152415</v>
      </c>
      <c r="R38" s="10">
        <f t="shared" si="14"/>
        <v>8.397380543955359</v>
      </c>
      <c r="S38" s="10">
        <f t="shared" si="14"/>
        <v>6.8844752886476384</v>
      </c>
      <c r="T38" s="10">
        <f t="shared" si="14"/>
        <v>4.9270680937044089</v>
      </c>
      <c r="U38" s="10">
        <f t="shared" si="14"/>
        <v>1.0751744044572493</v>
      </c>
      <c r="V38" s="7">
        <v>34</v>
      </c>
      <c r="W38" s="6">
        <f t="shared" si="9"/>
        <v>0.53453439999999997</v>
      </c>
      <c r="X38" s="10">
        <f>CEILING(IF((1-$W38+$V38*X$3)&gt;X37,1-$W38+$V38*X$3,MAX(1-$W38+$V38*X$3,0.5*(MAX(X$4:X37)+1))),1)</f>
        <v>15</v>
      </c>
      <c r="Y38" s="10">
        <f>CEILING(IF((1-$W38+$V38*Y$3)&gt;Y37,1-$W38+$V38*Y$3,MAX(1-$W38+$V38*Y$3,0.5*(MAX(Y$4:Y37)+1))),1)</f>
        <v>15</v>
      </c>
      <c r="Z38" s="10">
        <f>CEILING(IF((1-$W38+$V38*Z$3)&gt;Z37,1-$W38+$V38*Z$3,MAX(1-$W38+$V38*Z$3,0.5*(MAX(Z$4:Z37)+1))),1)</f>
        <v>14</v>
      </c>
      <c r="AA38" s="10">
        <f>CEILING(IF((1-$W38+$V38*AA$3)&gt;AA37,1-$W38+$V38*AA$3,MAX(1-$W38+$V38*AA$3,0.5*(MAX(AA$4:AA37)+1))),1)</f>
        <v>13</v>
      </c>
      <c r="AB38" s="10">
        <f>CEILING(IF((1-$W38+$V38*AB$3)&gt;AB37,1-$W38+$V38*AB$3,MAX(1-$W38+$V38*AB$3,0.5*(MAX(AB$4:AB37)+1))),1)</f>
        <v>12</v>
      </c>
      <c r="AC38" s="10">
        <f>CEILING(IF((1-$W38+$V38*AC$3)&gt;AC37,1-$W38+$V38*AC$3,MAX(1-$W38+$V38*AC$3,0.5*(MAX(AC$4:AC37)+1))),1)</f>
        <v>11</v>
      </c>
      <c r="AD38" s="10">
        <f>CEILING(IF((1-$W38+$V38*AD$3)&gt;AD37,1-$W38+$V38*AD$3,MAX(1-$W38+$V38*AD$3,0.5*(MAX(AD$4:AD37)+1))),1)</f>
        <v>9</v>
      </c>
      <c r="AE38" s="10">
        <f>CEILING(IF((1-$W38+$V38*AE$3)&gt;AE37,1-$W38+$V38*AE$3,MAX(1-$W38+$V38*AE$3,0.5*(MAX(AE$4:AE37)+1))),1)</f>
        <v>8</v>
      </c>
      <c r="AF38" s="10">
        <f>CEILING(IF((1-$W38+$V38*AF$3)&gt;AF37,1-$W38+$V38*AF$3,MAX(1-$W38+$V38*AF$3,0.5*(MAX(AF$4:AF37)+1))),1)</f>
        <v>6</v>
      </c>
      <c r="AG38" s="10">
        <f>CEILING(IF((1-$W38+$V38*AG$3)&gt;AG37,1-$W38+$V38*AG$3,MAX(1-$W38+$V38*AG$3,0.5*(MAX(AG$4:AG37)+1))),1)</f>
        <v>2</v>
      </c>
      <c r="AH38" s="7">
        <v>34</v>
      </c>
      <c r="AI38" s="6">
        <f t="shared" si="10"/>
        <v>0.53453439999999997</v>
      </c>
      <c r="AJ38" s="10">
        <f>IF((-$AI38+$AH38*AJ$3)&gt;AJ37,-$AI38+$AH38*AJ$3,MAX(-$AI38+$AH38*AJ$3,0.7*MAX(AJ$4:AJ37)))</f>
        <v>20.968953689144982</v>
      </c>
      <c r="AK38" s="10">
        <f>IF((-$AI38+$AH38*AK$3)&gt;AK37,-$AI38+$AH38*AK$3,MAX(-$AI38+$AH38*AK$3,0.7*MAX(AK$4:AK37)))</f>
        <v>19.8654656</v>
      </c>
      <c r="AL38" s="10">
        <f>IF((-$AI38+$AH38*AL$3)&gt;AL37,-$AI38+$AH38*AL$3,MAX(-$AI38+$AH38*AL$3,0.7*MAX(AL$4:AL37)))</f>
        <v>18.698770048274096</v>
      </c>
      <c r="AM38" s="10">
        <f>IF((-$AI38+$AH38*AM$3)&gt;AM37,-$AI38+$AH38*AM$3,MAX(-$AI38+$AH38*AM$3,0.7*MAX(AM$4:AM37)))</f>
        <v>17.456574515239218</v>
      </c>
      <c r="AN38" s="10">
        <f>IF((-$AI38+$AH38*AN$3)&gt;AN37,-$AI38+$AH38*AN$3,MAX(-$AI38+$AH38*AN$3,0.7*MAX(AN$4:AN37)))</f>
        <v>16.121995850925611</v>
      </c>
      <c r="AO38" s="10">
        <f>IF((-$AI38+$AH38*AO$3)&gt;AO37,-$AI38+$AH38*AO$3,MAX(-$AI38+$AH38*AO$3,0.7*MAX(AO$4:AO37)))</f>
        <v>14.670727846998572</v>
      </c>
      <c r="AP38" s="10">
        <f>IF((-$AI38+$AH38*AP$3)&gt;AP37,-$AI38+$AH38*AP$3,MAX(-$AI38+$AH38*AP$3,0.7*MAX(AP$4:AP37)))</f>
        <v>13.065465600000001</v>
      </c>
      <c r="AQ38" s="10">
        <f>IF((-$AI38+$AH38*AQ$3)&gt;AQ37,-$AI38+$AH38*AQ$3,MAX(-$AI38+$AH38*AQ$3,0.7*MAX(AQ$4:AQ37)))</f>
        <v>11.243411091468365</v>
      </c>
      <c r="AR38" s="10">
        <f>IF((-$AI38+$AH38*AR$3)&gt;AR37,-$AI38+$AH38*AR$3,MAX(-$AI38+$AH38*AR$3,0.7*MAX(AR$4:AR37)))</f>
        <v>9.0821178241370468</v>
      </c>
      <c r="AS38" s="10">
        <f>IF((-$AI38+$AH38*AS$3)&gt;AS37,-$AI38+$AH38*AS$3,MAX(-$AI38+$AH38*AS$3,0.7*MAX(AS$4:AS37)))</f>
        <v>6.2654656000000006</v>
      </c>
      <c r="AT38" s="7">
        <v>34</v>
      </c>
      <c r="AU38" s="6">
        <f t="shared" si="11"/>
        <v>0.53453439999999997</v>
      </c>
      <c r="AV38" s="10">
        <f t="shared" ref="AV38:BE63" si="15">CEILING(IF($AT38&lt;30,-$AU38+$AH38*AV$3,MAX(-$AI38+$AH38*AV$3,AV$3*20)),1)</f>
        <v>15</v>
      </c>
      <c r="AW38" s="10">
        <f t="shared" si="15"/>
        <v>14</v>
      </c>
      <c r="AX38" s="10">
        <f t="shared" si="15"/>
        <v>14</v>
      </c>
      <c r="AY38" s="10">
        <f t="shared" si="15"/>
        <v>13</v>
      </c>
      <c r="AZ38" s="10">
        <f t="shared" si="15"/>
        <v>12</v>
      </c>
      <c r="BA38" s="10">
        <f t="shared" si="15"/>
        <v>11</v>
      </c>
      <c r="BB38" s="10">
        <f t="shared" si="15"/>
        <v>10</v>
      </c>
      <c r="BC38" s="10">
        <f t="shared" si="15"/>
        <v>8</v>
      </c>
      <c r="BD38" s="10">
        <f t="shared" si="15"/>
        <v>7</v>
      </c>
      <c r="BE38" s="10">
        <f t="shared" si="15"/>
        <v>5</v>
      </c>
    </row>
    <row r="39" spans="3:57">
      <c r="C39" s="1">
        <f t="shared" si="13"/>
        <v>66</v>
      </c>
      <c r="D39" s="3">
        <f t="shared" si="2"/>
        <v>0.4060443010546419</v>
      </c>
      <c r="E39" s="2">
        <f t="shared" si="3"/>
        <v>0.37749172176353751</v>
      </c>
      <c r="F39" s="2">
        <f t="shared" si="4"/>
        <v>0.33615472627943221</v>
      </c>
      <c r="G39" s="2">
        <f t="shared" si="5"/>
        <v>0.51380930314660511</v>
      </c>
      <c r="H39" s="2">
        <f t="shared" si="6"/>
        <v>0.36331804249169902</v>
      </c>
      <c r="J39" s="7">
        <v>35</v>
      </c>
      <c r="K39" s="17">
        <f t="shared" si="7"/>
        <v>0.60024999999999995</v>
      </c>
      <c r="L39" s="10">
        <f t="shared" si="14"/>
        <v>14.890433170327853</v>
      </c>
      <c r="M39" s="10">
        <f t="shared" si="14"/>
        <v>14.043681853417217</v>
      </c>
      <c r="N39" s="10">
        <f t="shared" si="14"/>
        <v>13.142488348863012</v>
      </c>
      <c r="O39" s="10">
        <f t="shared" si="14"/>
        <v>12.174768991648261</v>
      </c>
      <c r="P39" s="10">
        <f t="shared" si="14"/>
        <v>11.123174007449492</v>
      </c>
      <c r="Q39" s="10">
        <f t="shared" si="14"/>
        <v>9.9611746295303956</v>
      </c>
      <c r="R39" s="10">
        <f t="shared" si="14"/>
        <v>8.6443623246599284</v>
      </c>
      <c r="S39" s="10">
        <f t="shared" si="14"/>
        <v>7.0869598559608038</v>
      </c>
      <c r="T39" s="10">
        <f t="shared" si="14"/>
        <v>5.0719818611663037</v>
      </c>
      <c r="U39" s="10">
        <f t="shared" si="14"/>
        <v>1.1067971810589332</v>
      </c>
      <c r="V39" s="7">
        <v>35</v>
      </c>
      <c r="W39" s="6">
        <f t="shared" si="9"/>
        <v>0.60024999999999995</v>
      </c>
      <c r="X39" s="10">
        <f>CEILING(IF((1-$W39+$V39*X$3)&gt;X38,1-$W39+$V39*X$3,MAX(1-$W39+$V39*X$3,0.5*(MAX(X$4:X38)+1))),1)</f>
        <v>16</v>
      </c>
      <c r="Y39" s="10">
        <f>CEILING(IF((1-$W39+$V39*Y$3)&gt;Y38,1-$W39+$V39*Y$3,MAX(1-$W39+$V39*Y$3,0.5*(MAX(Y$4:Y38)+1))),1)</f>
        <v>15</v>
      </c>
      <c r="Z39" s="10">
        <f>CEILING(IF((1-$W39+$V39*Z$3)&gt;Z38,1-$W39+$V39*Z$3,MAX(1-$W39+$V39*Z$3,0.5*(MAX(Z$4:Z38)+1))),1)</f>
        <v>14</v>
      </c>
      <c r="AA39" s="10">
        <f>CEILING(IF((1-$W39+$V39*AA$3)&gt;AA38,1-$W39+$V39*AA$3,MAX(1-$W39+$V39*AA$3,0.5*(MAX(AA$4:AA38)+1))),1)</f>
        <v>13</v>
      </c>
      <c r="AB39" s="10">
        <f>CEILING(IF((1-$W39+$V39*AB$3)&gt;AB38,1-$W39+$V39*AB$3,MAX(1-$W39+$V39*AB$3,0.5*(MAX(AB$4:AB38)+1))),1)</f>
        <v>12</v>
      </c>
      <c r="AC39" s="10">
        <f>CEILING(IF((1-$W39+$V39*AC$3)&gt;AC38,1-$W39+$V39*AC$3,MAX(1-$W39+$V39*AC$3,0.5*(MAX(AC$4:AC38)+1))),1)</f>
        <v>11</v>
      </c>
      <c r="AD39" s="10">
        <f>CEILING(IF((1-$W39+$V39*AD$3)&gt;AD38,1-$W39+$V39*AD$3,MAX(1-$W39+$V39*AD$3,0.5*(MAX(AD$4:AD38)+1))),1)</f>
        <v>10</v>
      </c>
      <c r="AE39" s="10">
        <f>CEILING(IF((1-$W39+$V39*AE$3)&gt;AE38,1-$W39+$V39*AE$3,MAX(1-$W39+$V39*AE$3,0.5*(MAX(AE$4:AE38)+1))),1)</f>
        <v>8</v>
      </c>
      <c r="AF39" s="10">
        <f>CEILING(IF((1-$W39+$V39*AF$3)&gt;AF38,1-$W39+$V39*AF$3,MAX(1-$W39+$V39*AF$3,0.5*(MAX(AF$4:AF38)+1))),1)</f>
        <v>6</v>
      </c>
      <c r="AG39" s="10">
        <f>CEILING(IF((1-$W39+$V39*AG$3)&gt;AG38,1-$W39+$V39*AG$3,MAX(1-$W39+$V39*AG$3,0.5*(MAX(AG$4:AG38)+1))),1)</f>
        <v>2</v>
      </c>
      <c r="AH39" s="7">
        <v>35</v>
      </c>
      <c r="AI39" s="6">
        <f t="shared" si="10"/>
        <v>0.60024999999999995</v>
      </c>
      <c r="AJ39" s="10">
        <f>IF((-$AI39+$AH39*AJ$3)&gt;AJ38,-$AI39+$AH39*AJ$3,MAX(-$AI39+$AH39*AJ$3,0.7*MAX(AJ$4:AJ38)))</f>
        <v>21.535693621178655</v>
      </c>
      <c r="AK39" s="10">
        <f>IF((-$AI39+$AH39*AK$3)&gt;AK38,-$AI39+$AH39*AK$3,MAX(-$AI39+$AH39*AK$3,0.7*MAX(AK$4:AK38)))</f>
        <v>20.399750000000001</v>
      </c>
      <c r="AL39" s="10">
        <f>IF((-$AI39+$AH39*AL$3)&gt;AL38,-$AI39+$AH39*AL$3,MAX(-$AI39+$AH39*AL$3,0.7*MAX(AL$4:AL38)))</f>
        <v>19.198739873223332</v>
      </c>
      <c r="AM39" s="10">
        <f>IF((-$AI39+$AH39*AM$3)&gt;AM38,-$AI39+$AH39*AM$3,MAX(-$AI39+$AH39*AM$3,0.7*MAX(AM$4:AM38)))</f>
        <v>17.920009177452137</v>
      </c>
      <c r="AN39" s="10">
        <f>IF((-$AI39+$AH39*AN$3)&gt;AN38,-$AI39+$AH39*AN$3,MAX(-$AI39+$AH39*AN$3,0.7*MAX(AN$4:AN38)))</f>
        <v>16.546178199482245</v>
      </c>
      <c r="AO39" s="10">
        <f>IF((-$AI39+$AH39*AO$3)&gt;AO38,-$AI39+$AH39*AO$3,MAX(-$AI39+$AH39*AO$3,0.7*MAX(AO$4:AO38)))</f>
        <v>15.05222584249853</v>
      </c>
      <c r="AP39" s="10">
        <f>IF((-$AI39+$AH39*AP$3)&gt;AP38,-$AI39+$AH39*AP$3,MAX(-$AI39+$AH39*AP$3,0.7*MAX(AP$4:AP38)))</f>
        <v>13.399750000000001</v>
      </c>
      <c r="AQ39" s="10">
        <f>IF((-$AI39+$AH39*AQ$3)&gt;AQ38,-$AI39+$AH39*AQ$3,MAX(-$AI39+$AH39*AQ$3,0.7*MAX(AQ$4:AQ38)))</f>
        <v>11.52410565298214</v>
      </c>
      <c r="AR39" s="10">
        <f>IF((-$AI39+$AH39*AR$3)&gt;AR38,-$AI39+$AH39*AR$3,MAX(-$AI39+$AH39*AR$3,0.7*MAX(AR$4:AR38)))</f>
        <v>9.2992449366116645</v>
      </c>
      <c r="AS39" s="10">
        <f>IF((-$AI39+$AH39*AS$3)&gt;AS38,-$AI39+$AH39*AS$3,MAX(-$AI39+$AH39*AS$3,0.7*MAX(AS$4:AS38)))</f>
        <v>6.39975</v>
      </c>
      <c r="AT39" s="7">
        <v>35</v>
      </c>
      <c r="AU39" s="6">
        <f t="shared" si="11"/>
        <v>0.60024999999999995</v>
      </c>
      <c r="AV39" s="10">
        <f t="shared" si="15"/>
        <v>16</v>
      </c>
      <c r="AW39" s="10">
        <f t="shared" si="15"/>
        <v>15</v>
      </c>
      <c r="AX39" s="10">
        <f t="shared" si="15"/>
        <v>14</v>
      </c>
      <c r="AY39" s="10">
        <f t="shared" si="15"/>
        <v>13</v>
      </c>
      <c r="AZ39" s="10">
        <f t="shared" si="15"/>
        <v>12</v>
      </c>
      <c r="BA39" s="10">
        <f t="shared" si="15"/>
        <v>11</v>
      </c>
      <c r="BB39" s="10">
        <f t="shared" si="15"/>
        <v>10</v>
      </c>
      <c r="BC39" s="10">
        <f t="shared" si="15"/>
        <v>8</v>
      </c>
      <c r="BD39" s="10">
        <f t="shared" si="15"/>
        <v>7</v>
      </c>
      <c r="BE39" s="10">
        <f t="shared" si="15"/>
        <v>5</v>
      </c>
    </row>
    <row r="40" spans="3:57">
      <c r="C40" s="1">
        <f t="shared" si="13"/>
        <v>65</v>
      </c>
      <c r="D40" s="3">
        <f t="shared" si="2"/>
        <v>0.40430512678345504</v>
      </c>
      <c r="E40" s="2">
        <f t="shared" si="3"/>
        <v>0.37416573867739417</v>
      </c>
      <c r="F40" s="2">
        <f t="shared" si="4"/>
        <v>0.33316662497915361</v>
      </c>
      <c r="G40" s="2">
        <f t="shared" si="5"/>
        <v>0.5099019513592784</v>
      </c>
      <c r="H40" s="2">
        <f t="shared" si="6"/>
        <v>0.3605551275463989</v>
      </c>
      <c r="J40" s="7">
        <v>36</v>
      </c>
      <c r="K40" s="17">
        <f t="shared" si="7"/>
        <v>0.67184639999999995</v>
      </c>
      <c r="L40" s="10">
        <f t="shared" si="14"/>
        <v>15.315874118051505</v>
      </c>
      <c r="M40" s="10">
        <f t="shared" si="14"/>
        <v>14.444929906371994</v>
      </c>
      <c r="N40" s="10">
        <f t="shared" si="14"/>
        <v>13.517988015973383</v>
      </c>
      <c r="O40" s="10">
        <f t="shared" si="14"/>
        <v>12.522619534266783</v>
      </c>
      <c r="P40" s="10">
        <f t="shared" si="14"/>
        <v>11.440978979090907</v>
      </c>
      <c r="Q40" s="10">
        <f t="shared" si="14"/>
        <v>10.24577961894555</v>
      </c>
      <c r="R40" s="10">
        <f t="shared" si="14"/>
        <v>8.8913441053644977</v>
      </c>
      <c r="S40" s="10">
        <f t="shared" si="14"/>
        <v>7.2894444232739701</v>
      </c>
      <c r="T40" s="10">
        <f t="shared" si="14"/>
        <v>5.2168956286281976</v>
      </c>
      <c r="U40" s="10">
        <f t="shared" si="14"/>
        <v>1.1384199576606169</v>
      </c>
      <c r="V40" s="7">
        <v>36</v>
      </c>
      <c r="W40" s="6">
        <f t="shared" si="9"/>
        <v>0.67184639999999995</v>
      </c>
      <c r="X40" s="10">
        <f>CEILING(IF((1-$W40+$V40*X$3)&gt;X39,1-$W40+$V40*X$3,MAX(1-$W40+$V40*X$3,0.5*(MAX(X$4:X39)+1))),1)</f>
        <v>16</v>
      </c>
      <c r="Y40" s="10">
        <f>CEILING(IF((1-$W40+$V40*Y$3)&gt;Y39,1-$W40+$V40*Y$3,MAX(1-$W40+$V40*Y$3,0.5*(MAX(Y$4:Y39)+1))),1)</f>
        <v>15</v>
      </c>
      <c r="Z40" s="10">
        <f>CEILING(IF((1-$W40+$V40*Z$3)&gt;Z39,1-$W40+$V40*Z$3,MAX(1-$W40+$V40*Z$3,0.5*(MAX(Z$4:Z39)+1))),1)</f>
        <v>14</v>
      </c>
      <c r="AA40" s="10">
        <f>CEILING(IF((1-$W40+$V40*AA$3)&gt;AA39,1-$W40+$V40*AA$3,MAX(1-$W40+$V40*AA$3,0.5*(MAX(AA$4:AA39)+1))),1)</f>
        <v>13</v>
      </c>
      <c r="AB40" s="10">
        <f>CEILING(IF((1-$W40+$V40*AB$3)&gt;AB39,1-$W40+$V40*AB$3,MAX(1-$W40+$V40*AB$3,0.5*(MAX(AB$4:AB39)+1))),1)</f>
        <v>12</v>
      </c>
      <c r="AC40" s="10">
        <f>CEILING(IF((1-$W40+$V40*AC$3)&gt;AC39,1-$W40+$V40*AC$3,MAX(1-$W40+$V40*AC$3,0.5*(MAX(AC$4:AC39)+1))),1)</f>
        <v>11</v>
      </c>
      <c r="AD40" s="10">
        <f>CEILING(IF((1-$W40+$V40*AD$3)&gt;AD39,1-$W40+$V40*AD$3,MAX(1-$W40+$V40*AD$3,0.5*(MAX(AD$4:AD39)+1))),1)</f>
        <v>10</v>
      </c>
      <c r="AE40" s="10">
        <f>CEILING(IF((1-$W40+$V40*AE$3)&gt;AE39,1-$W40+$V40*AE$3,MAX(1-$W40+$V40*AE$3,0.5*(MAX(AE$4:AE39)+1))),1)</f>
        <v>8</v>
      </c>
      <c r="AF40" s="10">
        <f>CEILING(IF((1-$W40+$V40*AF$3)&gt;AF39,1-$W40+$V40*AF$3,MAX(1-$W40+$V40*AF$3,0.5*(MAX(AF$4:AF39)+1))),1)</f>
        <v>6</v>
      </c>
      <c r="AG40" s="10">
        <f>CEILING(IF((1-$W40+$V40*AG$3)&gt;AG39,1-$W40+$V40*AG$3,MAX(1-$W40+$V40*AG$3,0.5*(MAX(AG$4:AG39)+1))),1)</f>
        <v>2</v>
      </c>
      <c r="AH40" s="7">
        <v>36</v>
      </c>
      <c r="AI40" s="6">
        <f t="shared" si="10"/>
        <v>0.67184639999999995</v>
      </c>
      <c r="AJ40" s="10">
        <f>IF((-$AI40+$AH40*AJ$3)&gt;AJ39,-$AI40+$AH40*AJ$3,MAX(-$AI40+$AH40*AJ$3,0.7*MAX(AJ$4:AJ39)))</f>
        <v>22.096552753212332</v>
      </c>
      <c r="AK40" s="10">
        <f>IF((-$AI40+$AH40*AK$3)&gt;AK39,-$AI40+$AH40*AK$3,MAX(-$AI40+$AH40*AK$3,0.7*MAX(AK$4:AK39)))</f>
        <v>20.928153599999998</v>
      </c>
      <c r="AL40" s="10">
        <f>IF((-$AI40+$AH40*AL$3)&gt;AL39,-$AI40+$AH40*AL$3,MAX(-$AI40+$AH40*AL$3,0.7*MAX(AL$4:AL39)))</f>
        <v>19.692828898172568</v>
      </c>
      <c r="AM40" s="10">
        <f>IF((-$AI40+$AH40*AM$3)&gt;AM39,-$AI40+$AH40*AM$3,MAX(-$AI40+$AH40*AM$3,0.7*MAX(AM$4:AM39)))</f>
        <v>18.377563039665056</v>
      </c>
      <c r="AN40" s="10">
        <f>IF((-$AI40+$AH40*AN$3)&gt;AN39,-$AI40+$AH40*AN$3,MAX(-$AI40+$AH40*AN$3,0.7*MAX(AN$4:AN39)))</f>
        <v>16.964479748038883</v>
      </c>
      <c r="AO40" s="10">
        <f>IF((-$AI40+$AH40*AO$3)&gt;AO39,-$AI40+$AH40*AO$3,MAX(-$AI40+$AH40*AO$3,0.7*MAX(AO$4:AO39)))</f>
        <v>15.427843037998489</v>
      </c>
      <c r="AP40" s="10">
        <f>IF((-$AI40+$AH40*AP$3)&gt;AP39,-$AI40+$AH40*AP$3,MAX(-$AI40+$AH40*AP$3,0.7*MAX(AP$4:AP39)))</f>
        <v>13.728153600000001</v>
      </c>
      <c r="AQ40" s="10">
        <f>IF((-$AI40+$AH40*AQ$3)&gt;AQ39,-$AI40+$AH40*AQ$3,MAX(-$AI40+$AH40*AQ$3,0.7*MAX(AQ$4:AQ39)))</f>
        <v>11.798919414495916</v>
      </c>
      <c r="AR40" s="10">
        <f>IF((-$AI40+$AH40*AR$3)&gt;AR39,-$AI40+$AH40*AR$3,MAX(-$AI40+$AH40*AR$3,0.7*MAX(AR$4:AR39)))</f>
        <v>9.5104912490862841</v>
      </c>
      <c r="AS40" s="10">
        <f>IF((-$AI40+$AH40*AS$3)&gt;AS39,-$AI40+$AH40*AS$3,MAX(-$AI40+$AH40*AS$3,0.7*MAX(AS$4:AS39)))</f>
        <v>6.5281536000000004</v>
      </c>
      <c r="AT40" s="7">
        <v>36</v>
      </c>
      <c r="AU40" s="6">
        <f t="shared" si="11"/>
        <v>0.67184639999999995</v>
      </c>
      <c r="AV40" s="10">
        <f t="shared" si="15"/>
        <v>16</v>
      </c>
      <c r="AW40" s="10">
        <f t="shared" si="15"/>
        <v>15</v>
      </c>
      <c r="AX40" s="10">
        <f t="shared" si="15"/>
        <v>14</v>
      </c>
      <c r="AY40" s="10">
        <f t="shared" si="15"/>
        <v>13</v>
      </c>
      <c r="AZ40" s="10">
        <f t="shared" si="15"/>
        <v>12</v>
      </c>
      <c r="BA40" s="10">
        <f t="shared" si="15"/>
        <v>11</v>
      </c>
      <c r="BB40" s="10">
        <f t="shared" si="15"/>
        <v>10</v>
      </c>
      <c r="BC40" s="10">
        <f t="shared" si="15"/>
        <v>9</v>
      </c>
      <c r="BD40" s="10">
        <f t="shared" si="15"/>
        <v>7</v>
      </c>
      <c r="BE40" s="10">
        <f t="shared" si="15"/>
        <v>5</v>
      </c>
    </row>
    <row r="41" spans="3:57">
      <c r="C41" s="1">
        <f t="shared" si="13"/>
        <v>64</v>
      </c>
      <c r="D41" s="3">
        <f t="shared" si="2"/>
        <v>0.40253516907351494</v>
      </c>
      <c r="E41" s="2">
        <f t="shared" si="3"/>
        <v>0.37080992435478316</v>
      </c>
      <c r="F41" s="2">
        <f t="shared" si="4"/>
        <v>0.33015148038438358</v>
      </c>
      <c r="G41" s="2">
        <f t="shared" si="5"/>
        <v>0.50596442562694066</v>
      </c>
      <c r="H41" s="2">
        <f t="shared" si="6"/>
        <v>0.35777087639996635</v>
      </c>
      <c r="J41" s="7">
        <v>37</v>
      </c>
      <c r="K41" s="17">
        <f t="shared" si="7"/>
        <v>0.74966440000000001</v>
      </c>
      <c r="L41" s="10">
        <f t="shared" si="14"/>
        <v>15.741315065775158</v>
      </c>
      <c r="M41" s="10">
        <f t="shared" si="14"/>
        <v>14.846177959326772</v>
      </c>
      <c r="N41" s="10">
        <f t="shared" si="14"/>
        <v>13.893487683083755</v>
      </c>
      <c r="O41" s="10">
        <f t="shared" si="14"/>
        <v>12.870470076885304</v>
      </c>
      <c r="P41" s="10">
        <f t="shared" si="14"/>
        <v>11.758783950732321</v>
      </c>
      <c r="Q41" s="10">
        <f t="shared" si="14"/>
        <v>10.530384608360704</v>
      </c>
      <c r="R41" s="10">
        <f t="shared" si="14"/>
        <v>9.138325886069067</v>
      </c>
      <c r="S41" s="10">
        <f t="shared" si="14"/>
        <v>7.4919289905871356</v>
      </c>
      <c r="T41" s="10">
        <f t="shared" si="14"/>
        <v>5.3618093960900923</v>
      </c>
      <c r="U41" s="10">
        <f t="shared" si="14"/>
        <v>1.1700427342623008</v>
      </c>
      <c r="V41" s="7">
        <v>37</v>
      </c>
      <c r="W41" s="6">
        <f t="shared" si="9"/>
        <v>0.74966440000000001</v>
      </c>
      <c r="X41" s="10">
        <f>CEILING(IF((1-$W41+$V41*X$3)&gt;X40,1-$W41+$V41*X$3,MAX(1-$W41+$V41*X$3,0.5*(MAX(X$4:X40)+1))),1)</f>
        <v>16</v>
      </c>
      <c r="Y41" s="10">
        <f>CEILING(IF((1-$W41+$V41*Y$3)&gt;Y40,1-$W41+$V41*Y$3,MAX(1-$W41+$V41*Y$3,0.5*(MAX(Y$4:Y40)+1))),1)</f>
        <v>16</v>
      </c>
      <c r="Z41" s="10">
        <f>CEILING(IF((1-$W41+$V41*Z$3)&gt;Z40,1-$W41+$V41*Z$3,MAX(1-$W41+$V41*Z$3,0.5*(MAX(Z$4:Z40)+1))),1)</f>
        <v>15</v>
      </c>
      <c r="AA41" s="10">
        <f>CEILING(IF((1-$W41+$V41*AA$3)&gt;AA40,1-$W41+$V41*AA$3,MAX(1-$W41+$V41*AA$3,0.5*(MAX(AA$4:AA40)+1))),1)</f>
        <v>14</v>
      </c>
      <c r="AB41" s="10">
        <f>CEILING(IF((1-$W41+$V41*AB$3)&gt;AB40,1-$W41+$V41*AB$3,MAX(1-$W41+$V41*AB$3,0.5*(MAX(AB$4:AB40)+1))),1)</f>
        <v>13</v>
      </c>
      <c r="AC41" s="10">
        <f>CEILING(IF((1-$W41+$V41*AC$3)&gt;AC40,1-$W41+$V41*AC$3,MAX(1-$W41+$V41*AC$3,0.5*(MAX(AC$4:AC40)+1))),1)</f>
        <v>11</v>
      </c>
      <c r="AD41" s="10">
        <f>CEILING(IF((1-$W41+$V41*AD$3)&gt;AD40,1-$W41+$V41*AD$3,MAX(1-$W41+$V41*AD$3,0.5*(MAX(AD$4:AD40)+1))),1)</f>
        <v>10</v>
      </c>
      <c r="AE41" s="10">
        <f>CEILING(IF((1-$W41+$V41*AE$3)&gt;AE40,1-$W41+$V41*AE$3,MAX(1-$W41+$V41*AE$3,0.5*(MAX(AE$4:AE40)+1))),1)</f>
        <v>8</v>
      </c>
      <c r="AF41" s="10">
        <f>CEILING(IF((1-$W41+$V41*AF$3)&gt;AF40,1-$W41+$V41*AF$3,MAX(1-$W41+$V41*AF$3,0.5*(MAX(AF$4:AF40)+1))),1)</f>
        <v>6</v>
      </c>
      <c r="AG41" s="10">
        <f>CEILING(IF((1-$W41+$V41*AG$3)&gt;AG40,1-$W41+$V41*AG$3,MAX(1-$W41+$V41*AG$3,0.5*(MAX(AG$4:AG40)+1))),1)</f>
        <v>2</v>
      </c>
      <c r="AH41" s="7">
        <v>37</v>
      </c>
      <c r="AI41" s="6">
        <f t="shared" si="10"/>
        <v>0.74966440000000001</v>
      </c>
      <c r="AJ41" s="10">
        <f>IF((-$AI41+$AH41*AJ$3)&gt;AJ40,-$AI41+$AH41*AJ$3,MAX(-$AI41+$AH41*AJ$3,0.7*MAX(AJ$4:AJ40)))</f>
        <v>22.651190285246006</v>
      </c>
      <c r="AK41" s="10">
        <f>IF((-$AI41+$AH41*AK$3)&gt;AK40,-$AI41+$AH41*AK$3,MAX(-$AI41+$AH41*AK$3,0.7*MAX(AK$4:AK40)))</f>
        <v>21.450335599999999</v>
      </c>
      <c r="AL41" s="10">
        <f>IF((-$AI41+$AH41*AL$3)&gt;AL40,-$AI41+$AH41*AL$3,MAX(-$AI41+$AH41*AL$3,0.7*MAX(AL$4:AL40)))</f>
        <v>20.180696323121808</v>
      </c>
      <c r="AM41" s="10">
        <f>IF((-$AI41+$AH41*AM$3)&gt;AM40,-$AI41+$AH41*AM$3,MAX(-$AI41+$AH41*AM$3,0.7*MAX(AM$4:AM40)))</f>
        <v>18.828895301877971</v>
      </c>
      <c r="AN41" s="10">
        <f>IF((-$AI41+$AH41*AN$3)&gt;AN40,-$AI41+$AH41*AN$3,MAX(-$AI41+$AH41*AN$3,0.7*MAX(AN$4:AN40)))</f>
        <v>17.376559696595518</v>
      </c>
      <c r="AO41" s="10">
        <f>IF((-$AI41+$AH41*AO$3)&gt;AO40,-$AI41+$AH41*AO$3,MAX(-$AI41+$AH41*AO$3,0.7*MAX(AO$4:AO40)))</f>
        <v>15.797238633498445</v>
      </c>
      <c r="AP41" s="10">
        <f>IF((-$AI41+$AH41*AP$3)&gt;AP40,-$AI41+$AH41*AP$3,MAX(-$AI41+$AH41*AP$3,0.7*MAX(AP$4:AP40)))</f>
        <v>14.0503356</v>
      </c>
      <c r="AQ41" s="10">
        <f>IF((-$AI41+$AH41*AQ$3)&gt;AQ40,-$AI41+$AH41*AQ$3,MAX(-$AI41+$AH41*AQ$3,0.7*MAX(AQ$4:AQ40)))</f>
        <v>12.067511576009691</v>
      </c>
      <c r="AR41" s="10">
        <f>IF((-$AI41+$AH41*AR$3)&gt;AR40,-$AI41+$AH41*AR$3,MAX(-$AI41+$AH41*AR$3,0.7*MAX(AR$4:AR40)))</f>
        <v>9.7155159615609037</v>
      </c>
      <c r="AS41" s="10">
        <f>IF((-$AI41+$AH41*AS$3)&gt;AS40,-$AI41+$AH41*AS$3,MAX(-$AI41+$AH41*AS$3,0.7*MAX(AS$4:AS40)))</f>
        <v>6.6503356</v>
      </c>
      <c r="AT41" s="7">
        <v>37</v>
      </c>
      <c r="AU41" s="6">
        <f t="shared" si="11"/>
        <v>0.74966440000000001</v>
      </c>
      <c r="AV41" s="10">
        <f t="shared" si="15"/>
        <v>16</v>
      </c>
      <c r="AW41" s="10">
        <f t="shared" si="15"/>
        <v>15</v>
      </c>
      <c r="AX41" s="10">
        <f t="shared" si="15"/>
        <v>15</v>
      </c>
      <c r="AY41" s="10">
        <f t="shared" si="15"/>
        <v>14</v>
      </c>
      <c r="AZ41" s="10">
        <f t="shared" si="15"/>
        <v>13</v>
      </c>
      <c r="BA41" s="10">
        <f t="shared" si="15"/>
        <v>11</v>
      </c>
      <c r="BB41" s="10">
        <f t="shared" si="15"/>
        <v>10</v>
      </c>
      <c r="BC41" s="10">
        <f t="shared" si="15"/>
        <v>9</v>
      </c>
      <c r="BD41" s="10">
        <f t="shared" si="15"/>
        <v>7</v>
      </c>
      <c r="BE41" s="10">
        <f t="shared" si="15"/>
        <v>5</v>
      </c>
    </row>
    <row r="42" spans="3:57">
      <c r="C42" s="1">
        <f t="shared" si="13"/>
        <v>63</v>
      </c>
      <c r="D42" s="3">
        <f t="shared" si="2"/>
        <v>0.40073331852324712</v>
      </c>
      <c r="E42" s="2">
        <f t="shared" si="3"/>
        <v>0.36742346141747673</v>
      </c>
      <c r="F42" s="2">
        <f t="shared" si="4"/>
        <v>0.32710854467592254</v>
      </c>
      <c r="G42" s="2">
        <f t="shared" si="5"/>
        <v>0.50199601592044529</v>
      </c>
      <c r="H42" s="2">
        <f t="shared" si="6"/>
        <v>0.354964786985977</v>
      </c>
      <c r="J42" s="7">
        <v>38</v>
      </c>
      <c r="K42" s="17">
        <f t="shared" si="7"/>
        <v>0.83405439999999997</v>
      </c>
      <c r="L42" s="10">
        <f t="shared" si="14"/>
        <v>16.166756013498812</v>
      </c>
      <c r="M42" s="10">
        <f t="shared" si="14"/>
        <v>15.247426012281549</v>
      </c>
      <c r="N42" s="10">
        <f t="shared" si="14"/>
        <v>14.268987350194127</v>
      </c>
      <c r="O42" s="10">
        <f t="shared" si="14"/>
        <v>13.218320619503825</v>
      </c>
      <c r="P42" s="10">
        <f t="shared" si="14"/>
        <v>12.076588922373736</v>
      </c>
      <c r="Q42" s="10">
        <f t="shared" si="14"/>
        <v>10.814989597775858</v>
      </c>
      <c r="R42" s="10">
        <f t="shared" si="14"/>
        <v>9.3853076667736364</v>
      </c>
      <c r="S42" s="10">
        <f t="shared" si="14"/>
        <v>7.6944135579003019</v>
      </c>
      <c r="T42" s="10">
        <f t="shared" si="14"/>
        <v>5.5067231635519862</v>
      </c>
      <c r="U42" s="10">
        <f t="shared" si="14"/>
        <v>1.2016655108639847</v>
      </c>
      <c r="V42" s="7">
        <v>38</v>
      </c>
      <c r="W42" s="6">
        <f t="shared" si="9"/>
        <v>0.83405439999999997</v>
      </c>
      <c r="X42" s="10">
        <f>CEILING(IF((1-$W42+$V42*X$3)&gt;X41,1-$W42+$V42*X$3,MAX(1-$W42+$V42*X$3,0.5*(MAX(X$4:X41)+1))),1)</f>
        <v>17</v>
      </c>
      <c r="Y42" s="10">
        <f>CEILING(IF((1-$W42+$V42*Y$3)&gt;Y41,1-$W42+$V42*Y$3,MAX(1-$W42+$V42*Y$3,0.5*(MAX(Y$4:Y41)+1))),1)</f>
        <v>16</v>
      </c>
      <c r="Z42" s="10">
        <f>CEILING(IF((1-$W42+$V42*Z$3)&gt;Z41,1-$W42+$V42*Z$3,MAX(1-$W42+$V42*Z$3,0.5*(MAX(Z$4:Z41)+1))),1)</f>
        <v>15</v>
      </c>
      <c r="AA42" s="10">
        <f>CEILING(IF((1-$W42+$V42*AA$3)&gt;AA41,1-$W42+$V42*AA$3,MAX(1-$W42+$V42*AA$3,0.5*(MAX(AA$4:AA41)+1))),1)</f>
        <v>14</v>
      </c>
      <c r="AB42" s="10">
        <f>CEILING(IF((1-$W42+$V42*AB$3)&gt;AB41,1-$W42+$V42*AB$3,MAX(1-$W42+$V42*AB$3,0.5*(MAX(AB$4:AB41)+1))),1)</f>
        <v>13</v>
      </c>
      <c r="AC42" s="10">
        <f>CEILING(IF((1-$W42+$V42*AC$3)&gt;AC41,1-$W42+$V42*AC$3,MAX(1-$W42+$V42*AC$3,0.5*(MAX(AC$4:AC41)+1))),1)</f>
        <v>11</v>
      </c>
      <c r="AD42" s="10">
        <f>CEILING(IF((1-$W42+$V42*AD$3)&gt;AD41,1-$W42+$V42*AD$3,MAX(1-$W42+$V42*AD$3,0.5*(MAX(AD$4:AD41)+1))),1)</f>
        <v>10</v>
      </c>
      <c r="AE42" s="10">
        <f>CEILING(IF((1-$W42+$V42*AE$3)&gt;AE41,1-$W42+$V42*AE$3,MAX(1-$W42+$V42*AE$3,0.5*(MAX(AE$4:AE41)+1))),1)</f>
        <v>8</v>
      </c>
      <c r="AF42" s="10">
        <f>CEILING(IF((1-$W42+$V42*AF$3)&gt;AF41,1-$W42+$V42*AF$3,MAX(1-$W42+$V42*AF$3,0.5*(MAX(AF$4:AF41)+1))),1)</f>
        <v>6</v>
      </c>
      <c r="AG42" s="10">
        <f>CEILING(IF((1-$W42+$V42*AG$3)&gt;AG41,1-$W42+$V42*AG$3,MAX(1-$W42+$V42*AG$3,0.5*(MAX(AG$4:AG41)+1))),1)</f>
        <v>2</v>
      </c>
      <c r="AH42" s="7">
        <v>38</v>
      </c>
      <c r="AI42" s="6">
        <f t="shared" si="10"/>
        <v>0.83405439999999997</v>
      </c>
      <c r="AJ42" s="10">
        <f>IF((-$AI42+$AH42*AJ$3)&gt;AJ41,-$AI42+$AH42*AJ$3,MAX(-$AI42+$AH42*AJ$3,0.7*MAX(AJ$4:AJ41)))</f>
        <v>23.199255817279685</v>
      </c>
      <c r="AK42" s="10">
        <f>IF((-$AI42+$AH42*AK$3)&gt;AK41,-$AI42+$AH42*AK$3,MAX(-$AI42+$AH42*AK$3,0.7*MAX(AK$4:AK41)))</f>
        <v>21.965945600000001</v>
      </c>
      <c r="AL42" s="10">
        <f>IF((-$AI42+$AH42*AL$3)&gt;AL41,-$AI42+$AH42*AL$3,MAX(-$AI42+$AH42*AL$3,0.7*MAX(AL$4:AL41)))</f>
        <v>20.661991748071046</v>
      </c>
      <c r="AM42" s="10">
        <f>IF((-$AI42+$AH42*AM$3)&gt;AM41,-$AI42+$AH42*AM$3,MAX(-$AI42+$AH42*AM$3,0.7*MAX(AM$4:AM41)))</f>
        <v>19.273655564090891</v>
      </c>
      <c r="AN42" s="10">
        <f>IF((-$AI42+$AH42*AN$3)&gt;AN41,-$AI42+$AH42*AN$3,MAX(-$AI42+$AH42*AN$3,0.7*MAX(AN$4:AN41)))</f>
        <v>17.782067645152154</v>
      </c>
      <c r="AO42" s="10">
        <f>IF((-$AI42+$AH42*AO$3)&gt;AO41,-$AI42+$AH42*AO$3,MAX(-$AI42+$AH42*AO$3,0.7*MAX(AO$4:AO41)))</f>
        <v>16.160062228998402</v>
      </c>
      <c r="AP42" s="10">
        <f>IF((-$AI42+$AH42*AP$3)&gt;AP41,-$AI42+$AH42*AP$3,MAX(-$AI42+$AH42*AP$3,0.7*MAX(AP$4:AP41)))</f>
        <v>14.365945600000002</v>
      </c>
      <c r="AQ42" s="10">
        <f>IF((-$AI42+$AH42*AQ$3)&gt;AQ41,-$AI42+$AH42*AQ$3,MAX(-$AI42+$AH42*AQ$3,0.7*MAX(AQ$4:AQ41)))</f>
        <v>12.329531737523467</v>
      </c>
      <c r="AR42" s="10">
        <f>IF((-$AI42+$AH42*AR$3)&gt;AR41,-$AI42+$AH42*AR$3,MAX(-$AI42+$AH42*AR$3,0.7*MAX(AR$4:AR41)))</f>
        <v>9.9139686740355231</v>
      </c>
      <c r="AS42" s="10">
        <f>IF((-$AI42+$AH42*AS$3)&gt;AS41,-$AI42+$AH42*AS$3,MAX(-$AI42+$AH42*AS$3,0.7*MAX(AS$4:AS41)))</f>
        <v>6.7659456000000002</v>
      </c>
      <c r="AT42" s="7">
        <v>38</v>
      </c>
      <c r="AU42" s="6">
        <f t="shared" si="11"/>
        <v>0.83405439999999997</v>
      </c>
      <c r="AV42" s="10">
        <f t="shared" si="15"/>
        <v>17</v>
      </c>
      <c r="AW42" s="10">
        <f t="shared" si="15"/>
        <v>16</v>
      </c>
      <c r="AX42" s="10">
        <f t="shared" si="15"/>
        <v>15</v>
      </c>
      <c r="AY42" s="10">
        <f t="shared" si="15"/>
        <v>14</v>
      </c>
      <c r="AZ42" s="10">
        <f t="shared" si="15"/>
        <v>13</v>
      </c>
      <c r="BA42" s="10">
        <f t="shared" si="15"/>
        <v>12</v>
      </c>
      <c r="BB42" s="10">
        <f t="shared" si="15"/>
        <v>10</v>
      </c>
      <c r="BC42" s="10">
        <f t="shared" si="15"/>
        <v>9</v>
      </c>
      <c r="BD42" s="10">
        <f t="shared" si="15"/>
        <v>7</v>
      </c>
      <c r="BE42" s="10">
        <f t="shared" si="15"/>
        <v>5</v>
      </c>
    </row>
    <row r="43" spans="3:57">
      <c r="C43" s="1">
        <f t="shared" si="13"/>
        <v>62</v>
      </c>
      <c r="D43" s="3">
        <f t="shared" si="2"/>
        <v>0.39889840465642745</v>
      </c>
      <c r="E43" s="2">
        <f t="shared" si="3"/>
        <v>0.36400549446402591</v>
      </c>
      <c r="F43" s="2">
        <f t="shared" si="4"/>
        <v>0.32403703492039304</v>
      </c>
      <c r="G43" s="2">
        <f t="shared" si="5"/>
        <v>0.49799598391954925</v>
      </c>
      <c r="H43" s="2">
        <f t="shared" si="6"/>
        <v>0.35213633723318016</v>
      </c>
      <c r="J43" s="7">
        <v>39</v>
      </c>
      <c r="K43" s="17">
        <f t="shared" si="7"/>
        <v>0.92537639999999999</v>
      </c>
      <c r="L43" s="10">
        <f t="shared" si="14"/>
        <v>16.592196961222463</v>
      </c>
      <c r="M43" s="10">
        <f t="shared" si="14"/>
        <v>15.648674065236326</v>
      </c>
      <c r="N43" s="10">
        <f t="shared" si="14"/>
        <v>14.644487017304499</v>
      </c>
      <c r="O43" s="10">
        <f t="shared" si="14"/>
        <v>13.566171162122346</v>
      </c>
      <c r="P43" s="10">
        <f t="shared" si="14"/>
        <v>12.394393894015149</v>
      </c>
      <c r="Q43" s="10">
        <f t="shared" si="14"/>
        <v>11.099594587191012</v>
      </c>
      <c r="R43" s="10">
        <f t="shared" si="14"/>
        <v>9.6322894474782057</v>
      </c>
      <c r="S43" s="10">
        <f t="shared" si="14"/>
        <v>7.8968981252134673</v>
      </c>
      <c r="T43" s="10">
        <f t="shared" si="14"/>
        <v>5.651636931013881</v>
      </c>
      <c r="U43" s="10">
        <f t="shared" si="14"/>
        <v>1.2332882874656683</v>
      </c>
      <c r="V43" s="7">
        <v>39</v>
      </c>
      <c r="W43" s="6">
        <f t="shared" si="9"/>
        <v>0.92537639999999999</v>
      </c>
      <c r="X43" s="10">
        <f>CEILING(IF((1-$W43+$V43*X$3)&gt;X42,1-$W43+$V43*X$3,MAX(1-$W43+$V43*X$3,0.5*(MAX(X$4:X42)+1))),1)</f>
        <v>17</v>
      </c>
      <c r="Y43" s="10">
        <f>CEILING(IF((1-$W43+$V43*Y$3)&gt;Y42,1-$W43+$V43*Y$3,MAX(1-$W43+$V43*Y$3,0.5*(MAX(Y$4:Y42)+1))),1)</f>
        <v>16</v>
      </c>
      <c r="Z43" s="10">
        <f>CEILING(IF((1-$W43+$V43*Z$3)&gt;Z42,1-$W43+$V43*Z$3,MAX(1-$W43+$V43*Z$3,0.5*(MAX(Z$4:Z42)+1))),1)</f>
        <v>15</v>
      </c>
      <c r="AA43" s="10">
        <f>CEILING(IF((1-$W43+$V43*AA$3)&gt;AA42,1-$W43+$V43*AA$3,MAX(1-$W43+$V43*AA$3,0.5*(MAX(AA$4:AA42)+1))),1)</f>
        <v>14</v>
      </c>
      <c r="AB43" s="10">
        <f>CEILING(IF((1-$W43+$V43*AB$3)&gt;AB42,1-$W43+$V43*AB$3,MAX(1-$W43+$V43*AB$3,0.5*(MAX(AB$4:AB42)+1))),1)</f>
        <v>13</v>
      </c>
      <c r="AC43" s="10">
        <f>CEILING(IF((1-$W43+$V43*AC$3)&gt;AC42,1-$W43+$V43*AC$3,MAX(1-$W43+$V43*AC$3,0.5*(MAX(AC$4:AC42)+1))),1)</f>
        <v>12</v>
      </c>
      <c r="AD43" s="10">
        <f>CEILING(IF((1-$W43+$V43*AD$3)&gt;AD42,1-$W43+$V43*AD$3,MAX(1-$W43+$V43*AD$3,0.5*(MAX(AD$4:AD42)+1))),1)</f>
        <v>10</v>
      </c>
      <c r="AE43" s="10">
        <f>CEILING(IF((1-$W43+$V43*AE$3)&gt;AE42,1-$W43+$V43*AE$3,MAX(1-$W43+$V43*AE$3,0.5*(MAX(AE$4:AE42)+1))),1)</f>
        <v>8</v>
      </c>
      <c r="AF43" s="10">
        <f>CEILING(IF((1-$W43+$V43*AF$3)&gt;AF42,1-$W43+$V43*AF$3,MAX(1-$W43+$V43*AF$3,0.5*(MAX(AF$4:AF42)+1))),1)</f>
        <v>6</v>
      </c>
      <c r="AG43" s="10">
        <f>CEILING(IF((1-$W43+$V43*AG$3)&gt;AG42,1-$W43+$V43*AG$3,MAX(1-$W43+$V43*AG$3,0.5*(MAX(AG$4:AG42)+1))),1)</f>
        <v>2</v>
      </c>
      <c r="AH43" s="7">
        <v>39</v>
      </c>
      <c r="AI43" s="6">
        <f t="shared" si="10"/>
        <v>0.92537639999999999</v>
      </c>
      <c r="AJ43" s="10">
        <f>IF((-$AI43+$AH43*AJ$3)&gt;AJ42,-$AI43+$AH43*AJ$3,MAX(-$AI43+$AH43*AJ$3,0.7*MAX(AJ$4:AJ42)))</f>
        <v>23.740389349313357</v>
      </c>
      <c r="AK43" s="10">
        <f>IF((-$AI43+$AH43*AK$3)&gt;AK42,-$AI43+$AH43*AK$3,MAX(-$AI43+$AH43*AK$3,0.7*MAX(AK$4:AK42)))</f>
        <v>22.474623599999997</v>
      </c>
      <c r="AL43" s="10">
        <f>IF((-$AI43+$AH43*AL$3)&gt;AL42,-$AI43+$AH43*AL$3,MAX(-$AI43+$AH43*AL$3,0.7*MAX(AL$4:AL42)))</f>
        <v>21.136355173020281</v>
      </c>
      <c r="AM43" s="10">
        <f>IF((-$AI43+$AH43*AM$3)&gt;AM42,-$AI43+$AH43*AM$3,MAX(-$AI43+$AH43*AM$3,0.7*MAX(AM$4:AM42)))</f>
        <v>19.711483826303809</v>
      </c>
      <c r="AN43" s="10">
        <f>IF((-$AI43+$AH43*AN$3)&gt;AN42,-$AI43+$AH43*AN$3,MAX(-$AI43+$AH43*AN$3,0.7*MAX(AN$4:AN42)))</f>
        <v>18.180643593708787</v>
      </c>
      <c r="AO43" s="10">
        <f>IF((-$AI43+$AH43*AO$3)&gt;AO42,-$AI43+$AH43*AO$3,MAX(-$AI43+$AH43*AO$3,0.7*MAX(AO$4:AO42)))</f>
        <v>16.515953824498361</v>
      </c>
      <c r="AP43" s="10">
        <f>IF((-$AI43+$AH43*AP$3)&gt;AP42,-$AI43+$AH43*AP$3,MAX(-$AI43+$AH43*AP$3,0.7*MAX(AP$4:AP42)))</f>
        <v>14.674623600000002</v>
      </c>
      <c r="AQ43" s="10">
        <f>IF((-$AI43+$AH43*AQ$3)&gt;AQ42,-$AI43+$AH43*AQ$3,MAX(-$AI43+$AH43*AQ$3,0.7*MAX(AQ$4:AQ42)))</f>
        <v>12.584619899037243</v>
      </c>
      <c r="AR43" s="10">
        <f>IF((-$AI43+$AH43*AR$3)&gt;AR42,-$AI43+$AH43*AR$3,MAX(-$AI43+$AH43*AR$3,0.7*MAX(AR$4:AR42)))</f>
        <v>10.105489386510142</v>
      </c>
      <c r="AS43" s="10">
        <f>IF((-$AI43+$AH43*AS$3)&gt;AS42,-$AI43+$AH43*AS$3,MAX(-$AI43+$AH43*AS$3,0.7*MAX(AS$4:AS42)))</f>
        <v>6.8746236000000005</v>
      </c>
      <c r="AT43" s="7">
        <v>39</v>
      </c>
      <c r="AU43" s="6">
        <f t="shared" si="11"/>
        <v>0.92537639999999999</v>
      </c>
      <c r="AV43" s="10">
        <f t="shared" si="15"/>
        <v>17</v>
      </c>
      <c r="AW43" s="10">
        <f t="shared" si="15"/>
        <v>16</v>
      </c>
      <c r="AX43" s="10">
        <f t="shared" si="15"/>
        <v>15</v>
      </c>
      <c r="AY43" s="10">
        <f t="shared" si="15"/>
        <v>14</v>
      </c>
      <c r="AZ43" s="10">
        <f t="shared" si="15"/>
        <v>13</v>
      </c>
      <c r="BA43" s="10">
        <f t="shared" si="15"/>
        <v>12</v>
      </c>
      <c r="BB43" s="10">
        <f t="shared" si="15"/>
        <v>11</v>
      </c>
      <c r="BC43" s="10">
        <f t="shared" si="15"/>
        <v>9</v>
      </c>
      <c r="BD43" s="10">
        <f t="shared" si="15"/>
        <v>7</v>
      </c>
      <c r="BE43" s="10">
        <f t="shared" si="15"/>
        <v>5</v>
      </c>
    </row>
    <row r="44" spans="3:57">
      <c r="C44" s="1">
        <f t="shared" si="13"/>
        <v>61</v>
      </c>
      <c r="D44" s="3">
        <f t="shared" si="2"/>
        <v>0.3970291913552122</v>
      </c>
      <c r="E44" s="2">
        <f t="shared" si="3"/>
        <v>0.3605551275463989</v>
      </c>
      <c r="F44" s="2">
        <f t="shared" si="4"/>
        <v>0.32093613071762428</v>
      </c>
      <c r="G44" s="2">
        <f t="shared" si="5"/>
        <v>0.49396356140913877</v>
      </c>
      <c r="H44" s="2">
        <f t="shared" si="6"/>
        <v>0.34928498393145962</v>
      </c>
      <c r="J44" s="7">
        <v>40</v>
      </c>
      <c r="K44" s="17">
        <f t="shared" si="7"/>
        <v>1.024</v>
      </c>
      <c r="L44" s="10">
        <f t="shared" si="14"/>
        <v>17.017637908946117</v>
      </c>
      <c r="M44" s="10">
        <f t="shared" si="14"/>
        <v>16.049922118191105</v>
      </c>
      <c r="N44" s="10">
        <f t="shared" si="14"/>
        <v>15.019986684414871</v>
      </c>
      <c r="O44" s="10">
        <f t="shared" si="14"/>
        <v>13.914021704740868</v>
      </c>
      <c r="P44" s="10">
        <f t="shared" si="14"/>
        <v>12.712198865656564</v>
      </c>
      <c r="Q44" s="10">
        <f t="shared" si="14"/>
        <v>11.384199576606166</v>
      </c>
      <c r="R44" s="10">
        <f t="shared" si="14"/>
        <v>9.879271228182775</v>
      </c>
      <c r="S44" s="10">
        <f t="shared" si="14"/>
        <v>8.0993826925266337</v>
      </c>
      <c r="T44" s="10">
        <f t="shared" si="14"/>
        <v>5.7965506984757749</v>
      </c>
      <c r="U44" s="10">
        <f t="shared" si="14"/>
        <v>1.2649110640673522</v>
      </c>
      <c r="V44" s="7">
        <v>40</v>
      </c>
      <c r="W44" s="6">
        <f t="shared" si="9"/>
        <v>1.024</v>
      </c>
      <c r="X44" s="10">
        <f>CEILING(IF((1-$W44+$V44*X$3)&gt;X43,1-$W44+$V44*X$3,MAX(1-$W44+$V44*X$3,0.5*(MAX(X$4:X43)+1))),1)</f>
        <v>17</v>
      </c>
      <c r="Y44" s="10">
        <f>CEILING(IF((1-$W44+$V44*Y$3)&gt;Y43,1-$W44+$V44*Y$3,MAX(1-$W44+$V44*Y$3,0.5*(MAX(Y$4:Y43)+1))),1)</f>
        <v>17</v>
      </c>
      <c r="Z44" s="10">
        <f>CEILING(IF((1-$W44+$V44*Z$3)&gt;Z43,1-$W44+$V44*Z$3,MAX(1-$W44+$V44*Z$3,0.5*(MAX(Z$4:Z43)+1))),1)</f>
        <v>15</v>
      </c>
      <c r="AA44" s="10">
        <f>CEILING(IF((1-$W44+$V44*AA$3)&gt;AA43,1-$W44+$V44*AA$3,MAX(1-$W44+$V44*AA$3,0.5*(MAX(AA$4:AA43)+1))),1)</f>
        <v>14</v>
      </c>
      <c r="AB44" s="10">
        <f>CEILING(IF((1-$W44+$V44*AB$3)&gt;AB43,1-$W44+$V44*AB$3,MAX(1-$W44+$V44*AB$3,0.5*(MAX(AB$4:AB43)+1))),1)</f>
        <v>13</v>
      </c>
      <c r="AC44" s="10">
        <f>CEILING(IF((1-$W44+$V44*AC$3)&gt;AC43,1-$W44+$V44*AC$3,MAX(1-$W44+$V44*AC$3,0.5*(MAX(AC$4:AC43)+1))),1)</f>
        <v>12</v>
      </c>
      <c r="AD44" s="10">
        <f>CEILING(IF((1-$W44+$V44*AD$3)&gt;AD43,1-$W44+$V44*AD$3,MAX(1-$W44+$V44*AD$3,0.5*(MAX(AD$4:AD43)+1))),1)</f>
        <v>10</v>
      </c>
      <c r="AE44" s="10">
        <f>CEILING(IF((1-$W44+$V44*AE$3)&gt;AE43,1-$W44+$V44*AE$3,MAX(1-$W44+$V44*AE$3,0.5*(MAX(AE$4:AE43)+1))),1)</f>
        <v>9</v>
      </c>
      <c r="AF44" s="10">
        <f>CEILING(IF((1-$W44+$V44*AF$3)&gt;AF43,1-$W44+$V44*AF$3,MAX(1-$W44+$V44*AF$3,0.5*(MAX(AF$4:AF43)+1))),1)</f>
        <v>6</v>
      </c>
      <c r="AG44" s="10">
        <f>CEILING(IF((1-$W44+$V44*AG$3)&gt;AG43,1-$W44+$V44*AG$3,MAX(1-$W44+$V44*AG$3,0.5*(MAX(AG$4:AG43)+1))),1)</f>
        <v>2</v>
      </c>
      <c r="AH44" s="7">
        <v>40</v>
      </c>
      <c r="AI44" s="6">
        <f t="shared" si="10"/>
        <v>1.024</v>
      </c>
      <c r="AJ44" s="10">
        <f>IF((-$AI44+$AH44*AJ$3)&gt;AJ43,-$AI44+$AH44*AJ$3,MAX(-$AI44+$AH44*AJ$3,0.7*MAX(AJ$4:AJ43)))</f>
        <v>24.274221281347035</v>
      </c>
      <c r="AK44" s="10">
        <f>IF((-$AI44+$AH44*AK$3)&gt;AK43,-$AI44+$AH44*AK$3,MAX(-$AI44+$AH44*AK$3,0.7*MAX(AK$4:AK43)))</f>
        <v>22.975999999999999</v>
      </c>
      <c r="AL44" s="10">
        <f>IF((-$AI44+$AH44*AL$3)&gt;AL43,-$AI44+$AH44*AL$3,MAX(-$AI44+$AH44*AL$3,0.7*MAX(AL$4:AL43)))</f>
        <v>21.603416997969518</v>
      </c>
      <c r="AM44" s="10">
        <f>IF((-$AI44+$AH44*AM$3)&gt;AM43,-$AI44+$AH44*AM$3,MAX(-$AI44+$AH44*AM$3,0.7*MAX(AM$4:AM43)))</f>
        <v>20.142010488516725</v>
      </c>
      <c r="AN44" s="10">
        <f>IF((-$AI44+$AH44*AN$3)&gt;AN43,-$AI44+$AH44*AN$3,MAX(-$AI44+$AH44*AN$3,0.7*MAX(AN$4:AN43)))</f>
        <v>18.571917942265422</v>
      </c>
      <c r="AO44" s="10">
        <f>IF((-$AI44+$AH44*AO$3)&gt;AO43,-$AI44+$AH44*AO$3,MAX(-$AI44+$AH44*AO$3,0.7*MAX(AO$4:AO43)))</f>
        <v>16.864543819998318</v>
      </c>
      <c r="AP44" s="10">
        <f>IF((-$AI44+$AH44*AP$3)&gt;AP43,-$AI44+$AH44*AP$3,MAX(-$AI44+$AH44*AP$3,0.7*MAX(AP$4:AP43)))</f>
        <v>14.975999999999999</v>
      </c>
      <c r="AQ44" s="10">
        <f>IF((-$AI44+$AH44*AQ$3)&gt;AQ43,-$AI44+$AH44*AQ$3,MAX(-$AI44+$AH44*AQ$3,0.7*MAX(AQ$4:AQ43)))</f>
        <v>12.832406460551017</v>
      </c>
      <c r="AR44" s="10">
        <f>IF((-$AI44+$AH44*AR$3)&gt;AR43,-$AI44+$AH44*AR$3,MAX(-$AI44+$AH44*AR$3,0.7*MAX(AR$4:AR43)))</f>
        <v>10.289708498984758</v>
      </c>
      <c r="AS44" s="10">
        <f>IF((-$AI44+$AH44*AS$3)&gt;AS43,-$AI44+$AH44*AS$3,MAX(-$AI44+$AH44*AS$3,0.7*MAX(AS$4:AS43)))</f>
        <v>6.976</v>
      </c>
      <c r="AT44" s="7">
        <v>40</v>
      </c>
      <c r="AU44" s="6">
        <f t="shared" si="11"/>
        <v>1.024</v>
      </c>
      <c r="AV44" s="10">
        <f t="shared" si="15"/>
        <v>17</v>
      </c>
      <c r="AW44" s="10">
        <f t="shared" si="15"/>
        <v>16</v>
      </c>
      <c r="AX44" s="10">
        <f t="shared" si="15"/>
        <v>15</v>
      </c>
      <c r="AY44" s="10">
        <f t="shared" si="15"/>
        <v>14</v>
      </c>
      <c r="AZ44" s="10">
        <f t="shared" si="15"/>
        <v>13</v>
      </c>
      <c r="BA44" s="10">
        <f t="shared" si="15"/>
        <v>12</v>
      </c>
      <c r="BB44" s="10">
        <f t="shared" si="15"/>
        <v>11</v>
      </c>
      <c r="BC44" s="10">
        <f t="shared" si="15"/>
        <v>9</v>
      </c>
      <c r="BD44" s="10">
        <f t="shared" si="15"/>
        <v>7</v>
      </c>
      <c r="BE44" s="10">
        <f t="shared" si="15"/>
        <v>5</v>
      </c>
    </row>
    <row r="45" spans="3:57">
      <c r="C45" s="1">
        <f t="shared" si="13"/>
        <v>60</v>
      </c>
      <c r="D45" s="3">
        <f t="shared" si="2"/>
        <v>0.39512437185814275</v>
      </c>
      <c r="E45" s="2">
        <f t="shared" si="3"/>
        <v>0.35707142142714254</v>
      </c>
      <c r="F45" s="2">
        <f t="shared" si="4"/>
        <v>0.31780497164141408</v>
      </c>
      <c r="G45" s="2">
        <f t="shared" si="5"/>
        <v>0.4898979485566356</v>
      </c>
      <c r="H45" s="2">
        <f t="shared" si="6"/>
        <v>0.34641016151377546</v>
      </c>
      <c r="J45" s="7">
        <v>41</v>
      </c>
      <c r="K45" s="17">
        <f t="shared" si="7"/>
        <v>1.1303044</v>
      </c>
      <c r="L45" s="10">
        <f t="shared" si="14"/>
        <v>17.443078856669771</v>
      </c>
      <c r="M45" s="10">
        <f t="shared" si="14"/>
        <v>16.451170171145883</v>
      </c>
      <c r="N45" s="10">
        <f t="shared" si="14"/>
        <v>15.395486351525241</v>
      </c>
      <c r="O45" s="10">
        <f t="shared" si="14"/>
        <v>14.26187224735939</v>
      </c>
      <c r="P45" s="10">
        <f t="shared" si="14"/>
        <v>13.030003837297977</v>
      </c>
      <c r="Q45" s="10">
        <f t="shared" si="14"/>
        <v>11.66880456602132</v>
      </c>
      <c r="R45" s="10">
        <f t="shared" si="14"/>
        <v>10.126253008887344</v>
      </c>
      <c r="S45" s="10">
        <f t="shared" si="14"/>
        <v>8.3018672598397991</v>
      </c>
      <c r="T45" s="10">
        <f t="shared" si="14"/>
        <v>5.9414644659376696</v>
      </c>
      <c r="U45" s="10">
        <f t="shared" si="14"/>
        <v>1.2965338406690361</v>
      </c>
      <c r="V45" s="7">
        <v>41</v>
      </c>
      <c r="W45" s="6">
        <f t="shared" si="9"/>
        <v>1.1303044</v>
      </c>
      <c r="X45" s="10">
        <f>CEILING(IF((1-$W45+$V45*X$3)&gt;X44,1-$W45+$V45*X$3,MAX(1-$W45+$V45*X$3,0.5*(MAX(X$4:X44)+1))),1)</f>
        <v>18</v>
      </c>
      <c r="Y45" s="10">
        <f>CEILING(IF((1-$W45+$V45*Y$3)&gt;Y44,1-$W45+$V45*Y$3,MAX(1-$W45+$V45*Y$3,0.5*(MAX(Y$4:Y44)+1))),1)</f>
        <v>17</v>
      </c>
      <c r="Z45" s="10">
        <f>CEILING(IF((1-$W45+$V45*Z$3)&gt;Z44,1-$W45+$V45*Z$3,MAX(1-$W45+$V45*Z$3,0.5*(MAX(Z$4:Z44)+1))),1)</f>
        <v>16</v>
      </c>
      <c r="AA45" s="10">
        <f>CEILING(IF((1-$W45+$V45*AA$3)&gt;AA44,1-$W45+$V45*AA$3,MAX(1-$W45+$V45*AA$3,0.5*(MAX(AA$4:AA44)+1))),1)</f>
        <v>15</v>
      </c>
      <c r="AB45" s="10">
        <f>CEILING(IF((1-$W45+$V45*AB$3)&gt;AB44,1-$W45+$V45*AB$3,MAX(1-$W45+$V45*AB$3,0.5*(MAX(AB$4:AB44)+1))),1)</f>
        <v>13</v>
      </c>
      <c r="AC45" s="10">
        <f>CEILING(IF((1-$W45+$V45*AC$3)&gt;AC44,1-$W45+$V45*AC$3,MAX(1-$W45+$V45*AC$3,0.5*(MAX(AC$4:AC44)+1))),1)</f>
        <v>12</v>
      </c>
      <c r="AD45" s="10">
        <f>CEILING(IF((1-$W45+$V45*AD$3)&gt;AD44,1-$W45+$V45*AD$3,MAX(1-$W45+$V45*AD$3,0.5*(MAX(AD$4:AD44)+1))),1)</f>
        <v>10</v>
      </c>
      <c r="AE45" s="10">
        <f>CEILING(IF((1-$W45+$V45*AE$3)&gt;AE44,1-$W45+$V45*AE$3,MAX(1-$W45+$V45*AE$3,0.5*(MAX(AE$4:AE44)+1))),1)</f>
        <v>9</v>
      </c>
      <c r="AF45" s="10">
        <f>CEILING(IF((1-$W45+$V45*AF$3)&gt;AF44,1-$W45+$V45*AF$3,MAX(1-$W45+$V45*AF$3,0.5*(MAX(AF$4:AF44)+1))),1)</f>
        <v>6</v>
      </c>
      <c r="AG45" s="10">
        <f>CEILING(IF((1-$W45+$V45*AG$3)&gt;AG44,1-$W45+$V45*AG$3,MAX(1-$W45+$V45*AG$3,0.5*(MAX(AG$4:AG44)+1))),1)</f>
        <v>2</v>
      </c>
      <c r="AH45" s="7">
        <v>41</v>
      </c>
      <c r="AI45" s="6">
        <f t="shared" si="10"/>
        <v>1.1303044</v>
      </c>
      <c r="AJ45" s="10">
        <f>IF((-$AI45+$AH45*AJ$3)&gt;AJ44,-$AI45+$AH45*AJ$3,MAX(-$AI45+$AH45*AJ$3,0.7*MAX(AJ$4:AJ44)))</f>
        <v>24.80037241338071</v>
      </c>
      <c r="AK45" s="10">
        <f>IF((-$AI45+$AH45*AK$3)&gt;AK44,-$AI45+$AH45*AK$3,MAX(-$AI45+$AH45*AK$3,0.7*MAX(AK$4:AK44)))</f>
        <v>23.469695599999998</v>
      </c>
      <c r="AL45" s="10">
        <f>IF((-$AI45+$AH45*AL$3)&gt;AL44,-$AI45+$AH45*AL$3,MAX(-$AI45+$AH45*AL$3,0.7*MAX(AL$4:AL44)))</f>
        <v>22.062798022918759</v>
      </c>
      <c r="AM45" s="10">
        <f>IF((-$AI45+$AH45*AM$3)&gt;AM44,-$AI45+$AH45*AM$3,MAX(-$AI45+$AH45*AM$3,0.7*MAX(AM$4:AM44)))</f>
        <v>20.564856350729645</v>
      </c>
      <c r="AN45" s="10">
        <f>IF((-$AI45+$AH45*AN$3)&gt;AN44,-$AI45+$AH45*AN$3,MAX(-$AI45+$AH45*AN$3,0.7*MAX(AN$4:AN44)))</f>
        <v>18.955511490822058</v>
      </c>
      <c r="AO45" s="10">
        <f>IF((-$AI45+$AH45*AO$3)&gt;AO44,-$AI45+$AH45*AO$3,MAX(-$AI45+$AH45*AO$3,0.7*MAX(AO$4:AO44)))</f>
        <v>17.205453015498279</v>
      </c>
      <c r="AP45" s="10">
        <f>IF((-$AI45+$AH45*AP$3)&gt;AP44,-$AI45+$AH45*AP$3,MAX(-$AI45+$AH45*AP$3,0.7*MAX(AP$4:AP44)))</f>
        <v>15.269695600000002</v>
      </c>
      <c r="AQ45" s="10">
        <f>IF((-$AI45+$AH45*AQ$3)&gt;AQ44,-$AI45+$AH45*AQ$3,MAX(-$AI45+$AH45*AQ$3,0.7*MAX(AQ$4:AQ44)))</f>
        <v>13.072512222064795</v>
      </c>
      <c r="AR45" s="10">
        <f>IF((-$AI45+$AH45*AR$3)&gt;AR44,-$AI45+$AH45*AR$3,MAX(-$AI45+$AH45*AR$3,0.7*MAX(AR$4:AR44)))</f>
        <v>10.46624681145938</v>
      </c>
      <c r="AS45" s="10">
        <f>IF((-$AI45+$AH45*AS$3)&gt;AS44,-$AI45+$AH45*AS$3,MAX(-$AI45+$AH45*AS$3,0.7*MAX(AS$4:AS44)))</f>
        <v>7.0696956000000011</v>
      </c>
      <c r="AT45" s="7">
        <v>41</v>
      </c>
      <c r="AU45" s="6">
        <f t="shared" si="11"/>
        <v>1.1303044</v>
      </c>
      <c r="AV45" s="10">
        <f t="shared" si="15"/>
        <v>18</v>
      </c>
      <c r="AW45" s="10">
        <f t="shared" si="15"/>
        <v>17</v>
      </c>
      <c r="AX45" s="10">
        <f t="shared" si="15"/>
        <v>16</v>
      </c>
      <c r="AY45" s="10">
        <f t="shared" si="15"/>
        <v>15</v>
      </c>
      <c r="AZ45" s="10">
        <f t="shared" si="15"/>
        <v>14</v>
      </c>
      <c r="BA45" s="10">
        <f t="shared" si="15"/>
        <v>12</v>
      </c>
      <c r="BB45" s="10">
        <f t="shared" si="15"/>
        <v>11</v>
      </c>
      <c r="BC45" s="10">
        <f t="shared" si="15"/>
        <v>9</v>
      </c>
      <c r="BD45" s="10">
        <f t="shared" si="15"/>
        <v>8</v>
      </c>
      <c r="BE45" s="10">
        <f t="shared" si="15"/>
        <v>5</v>
      </c>
    </row>
    <row r="46" spans="3:57">
      <c r="C46" s="1">
        <f t="shared" si="13"/>
        <v>59</v>
      </c>
      <c r="D46" s="3">
        <f t="shared" si="2"/>
        <v>0.39318256327243256</v>
      </c>
      <c r="E46" s="2">
        <f t="shared" si="3"/>
        <v>0.35355339059327379</v>
      </c>
      <c r="F46" s="2">
        <f t="shared" si="4"/>
        <v>0.3146426544510455</v>
      </c>
      <c r="G46" s="2">
        <f t="shared" si="5"/>
        <v>0.48579831205964474</v>
      </c>
      <c r="H46" s="2">
        <f t="shared" si="6"/>
        <v>0.34351128074635334</v>
      </c>
      <c r="J46" s="7">
        <v>42</v>
      </c>
      <c r="K46" s="17">
        <f t="shared" si="7"/>
        <v>1.2446784</v>
      </c>
      <c r="L46" s="10">
        <f t="shared" si="14"/>
        <v>17.868519804393422</v>
      </c>
      <c r="M46" s="10">
        <f t="shared" si="14"/>
        <v>16.85241822410066</v>
      </c>
      <c r="N46" s="10">
        <f t="shared" si="14"/>
        <v>15.770986018635613</v>
      </c>
      <c r="O46" s="10">
        <f t="shared" si="14"/>
        <v>14.609722789977912</v>
      </c>
      <c r="P46" s="10">
        <f t="shared" si="14"/>
        <v>13.347808808939391</v>
      </c>
      <c r="Q46" s="10">
        <f t="shared" si="14"/>
        <v>11.953409555436474</v>
      </c>
      <c r="R46" s="10">
        <f t="shared" si="14"/>
        <v>10.373234789591914</v>
      </c>
      <c r="S46" s="10">
        <f t="shared" si="14"/>
        <v>8.5043518271529646</v>
      </c>
      <c r="T46" s="10">
        <f t="shared" si="14"/>
        <v>6.0863782333995644</v>
      </c>
      <c r="U46" s="10">
        <f t="shared" si="14"/>
        <v>1.3281566172707198</v>
      </c>
      <c r="V46" s="7">
        <v>42</v>
      </c>
      <c r="W46" s="6">
        <f t="shared" si="9"/>
        <v>1.2446784</v>
      </c>
      <c r="X46" s="10">
        <f>CEILING(IF((1-$W46+$V46*X$3)&gt;X45,1-$W46+$V46*X$3,MAX(1-$W46+$V46*X$3,0.5*(MAX(X$4:X45)+1))),1)</f>
        <v>18</v>
      </c>
      <c r="Y46" s="10">
        <f>CEILING(IF((1-$W46+$V46*Y$3)&gt;Y45,1-$W46+$V46*Y$3,MAX(1-$W46+$V46*Y$3,0.5*(MAX(Y$4:Y45)+1))),1)</f>
        <v>17</v>
      </c>
      <c r="Z46" s="10">
        <f>CEILING(IF((1-$W46+$V46*Z$3)&gt;Z45,1-$W46+$V46*Z$3,MAX(1-$W46+$V46*Z$3,0.5*(MAX(Z$4:Z45)+1))),1)</f>
        <v>16</v>
      </c>
      <c r="AA46" s="10">
        <f>CEILING(IF((1-$W46+$V46*AA$3)&gt;AA45,1-$W46+$V46*AA$3,MAX(1-$W46+$V46*AA$3,0.5*(MAX(AA$4:AA45)+1))),1)</f>
        <v>15</v>
      </c>
      <c r="AB46" s="10">
        <f>CEILING(IF((1-$W46+$V46*AB$3)&gt;AB45,1-$W46+$V46*AB$3,MAX(1-$W46+$V46*AB$3,0.5*(MAX(AB$4:AB45)+1))),1)</f>
        <v>14</v>
      </c>
      <c r="AC46" s="10">
        <f>CEILING(IF((1-$W46+$V46*AC$3)&gt;AC45,1-$W46+$V46*AC$3,MAX(1-$W46+$V46*AC$3,0.5*(MAX(AC$4:AC45)+1))),1)</f>
        <v>12</v>
      </c>
      <c r="AD46" s="10">
        <f>CEILING(IF((1-$W46+$V46*AD$3)&gt;AD45,1-$W46+$V46*AD$3,MAX(1-$W46+$V46*AD$3,0.5*(MAX(AD$4:AD45)+1))),1)</f>
        <v>11</v>
      </c>
      <c r="AE46" s="10">
        <f>CEILING(IF((1-$W46+$V46*AE$3)&gt;AE45,1-$W46+$V46*AE$3,MAX(1-$W46+$V46*AE$3,0.5*(MAX(AE$4:AE45)+1))),1)</f>
        <v>9</v>
      </c>
      <c r="AF46" s="10">
        <f>CEILING(IF((1-$W46+$V46*AF$3)&gt;AF45,1-$W46+$V46*AF$3,MAX(1-$W46+$V46*AF$3,0.5*(MAX(AF$4:AF45)+1))),1)</f>
        <v>6</v>
      </c>
      <c r="AG46" s="10">
        <f>CEILING(IF((1-$W46+$V46*AG$3)&gt;AG45,1-$W46+$V46*AG$3,MAX(1-$W46+$V46*AG$3,0.5*(MAX(AG$4:AG45)+1))),1)</f>
        <v>2</v>
      </c>
      <c r="AH46" s="7">
        <v>42</v>
      </c>
      <c r="AI46" s="6">
        <f t="shared" si="10"/>
        <v>1.2446784</v>
      </c>
      <c r="AJ46" s="10">
        <f>IF((-$AI46+$AH46*AJ$3)&gt;AJ45,-$AI46+$AH46*AJ$3,MAX(-$AI46+$AH46*AJ$3,0.7*MAX(AJ$4:AJ45)))</f>
        <v>25.318453945414387</v>
      </c>
      <c r="AK46" s="10">
        <f>IF((-$AI46+$AH46*AK$3)&gt;AK45,-$AI46+$AH46*AK$3,MAX(-$AI46+$AH46*AK$3,0.7*MAX(AK$4:AK45)))</f>
        <v>23.955321599999998</v>
      </c>
      <c r="AL46" s="10">
        <f>IF((-$AI46+$AH46*AL$3)&gt;AL45,-$AI46+$AH46*AL$3,MAX(-$AI46+$AH46*AL$3,0.7*MAX(AL$4:AL45)))</f>
        <v>22.514109447867995</v>
      </c>
      <c r="AM46" s="10">
        <f>IF((-$AI46+$AH46*AM$3)&gt;AM45,-$AI46+$AH46*AM$3,MAX(-$AI46+$AH46*AM$3,0.7*MAX(AM$4:AM45)))</f>
        <v>20.979632612942563</v>
      </c>
      <c r="AN46" s="10">
        <f>IF((-$AI46+$AH46*AN$3)&gt;AN45,-$AI46+$AH46*AN$3,MAX(-$AI46+$AH46*AN$3,0.7*MAX(AN$4:AN45)))</f>
        <v>19.331035439378695</v>
      </c>
      <c r="AO46" s="10">
        <f>IF((-$AI46+$AH46*AO$3)&gt;AO45,-$AI46+$AH46*AO$3,MAX(-$AI46+$AH46*AO$3,0.7*MAX(AO$4:AO45)))</f>
        <v>17.538292610998234</v>
      </c>
      <c r="AP46" s="10">
        <f>IF((-$AI46+$AH46*AP$3)&gt;AP45,-$AI46+$AH46*AP$3,MAX(-$AI46+$AH46*AP$3,0.7*MAX(AP$4:AP45)))</f>
        <v>15.555321600000001</v>
      </c>
      <c r="AQ46" s="10">
        <f>IF((-$AI46+$AH46*AQ$3)&gt;AQ45,-$AI46+$AH46*AQ$3,MAX(-$AI46+$AH46*AQ$3,0.7*MAX(AQ$4:AQ45)))</f>
        <v>13.30454838357857</v>
      </c>
      <c r="AR46" s="10">
        <f>IF((-$AI46+$AH46*AR$3)&gt;AR45,-$AI46+$AH46*AR$3,MAX(-$AI46+$AH46*AR$3,0.7*MAX(AR$4:AR45)))</f>
        <v>10.634715523933998</v>
      </c>
      <c r="AS46" s="10">
        <f>IF((-$AI46+$AH46*AS$3)&gt;AS45,-$AI46+$AH46*AS$3,MAX(-$AI46+$AH46*AS$3,0.7*MAX(AS$4:AS45)))</f>
        <v>7.1553216000000006</v>
      </c>
      <c r="AT46" s="7">
        <v>42</v>
      </c>
      <c r="AU46" s="6">
        <f t="shared" si="11"/>
        <v>1.2446784</v>
      </c>
      <c r="AV46" s="10">
        <f t="shared" si="15"/>
        <v>18</v>
      </c>
      <c r="AW46" s="10">
        <f t="shared" si="15"/>
        <v>17</v>
      </c>
      <c r="AX46" s="10">
        <f t="shared" si="15"/>
        <v>16</v>
      </c>
      <c r="AY46" s="10">
        <f t="shared" si="15"/>
        <v>15</v>
      </c>
      <c r="AZ46" s="10">
        <f t="shared" si="15"/>
        <v>14</v>
      </c>
      <c r="BA46" s="10">
        <f t="shared" si="15"/>
        <v>13</v>
      </c>
      <c r="BB46" s="10">
        <f t="shared" si="15"/>
        <v>11</v>
      </c>
      <c r="BC46" s="10">
        <f t="shared" si="15"/>
        <v>10</v>
      </c>
      <c r="BD46" s="10">
        <f t="shared" si="15"/>
        <v>8</v>
      </c>
      <c r="BE46" s="10">
        <f t="shared" si="15"/>
        <v>5</v>
      </c>
    </row>
    <row r="47" spans="3:57">
      <c r="C47" s="1">
        <f t="shared" si="13"/>
        <v>58</v>
      </c>
      <c r="D47" s="3">
        <f t="shared" si="2"/>
        <v>0.39120230054281457</v>
      </c>
      <c r="E47" s="2">
        <f t="shared" si="3"/>
        <v>0.35</v>
      </c>
      <c r="F47" s="2">
        <f t="shared" si="4"/>
        <v>0.31144823004794875</v>
      </c>
      <c r="G47" s="2">
        <f t="shared" si="5"/>
        <v>0.48166378315169184</v>
      </c>
      <c r="H47" s="2">
        <f t="shared" si="6"/>
        <v>0.34058772731852804</v>
      </c>
      <c r="J47" s="7">
        <v>43</v>
      </c>
      <c r="K47" s="17">
        <f t="shared" si="7"/>
        <v>1.3675203999999999</v>
      </c>
      <c r="L47" s="10">
        <f t="shared" si="14"/>
        <v>18.293960752117076</v>
      </c>
      <c r="M47" s="10">
        <f t="shared" si="14"/>
        <v>17.253666277055437</v>
      </c>
      <c r="N47" s="10">
        <f t="shared" si="14"/>
        <v>16.146485685745986</v>
      </c>
      <c r="O47" s="10">
        <f t="shared" si="14"/>
        <v>14.957573332596434</v>
      </c>
      <c r="P47" s="10">
        <f t="shared" si="14"/>
        <v>13.665613780580806</v>
      </c>
      <c r="Q47" s="10">
        <f t="shared" si="14"/>
        <v>12.238014544851628</v>
      </c>
      <c r="R47" s="10">
        <f t="shared" si="14"/>
        <v>10.620216570296483</v>
      </c>
      <c r="S47" s="10">
        <f t="shared" si="14"/>
        <v>8.70683639446613</v>
      </c>
      <c r="T47" s="10">
        <f t="shared" si="14"/>
        <v>6.2312920008614583</v>
      </c>
      <c r="U47" s="10">
        <f t="shared" si="14"/>
        <v>1.3597793938724037</v>
      </c>
      <c r="V47" s="7">
        <v>43</v>
      </c>
      <c r="W47" s="6">
        <f t="shared" si="9"/>
        <v>1.3675203999999999</v>
      </c>
      <c r="X47" s="10">
        <f>CEILING(IF((1-$W47+$V47*X$3)&gt;X46,1-$W47+$V47*X$3,MAX(1-$W47+$V47*X$3,0.5*(MAX(X$4:X46)+1))),1)</f>
        <v>18</v>
      </c>
      <c r="Y47" s="10">
        <f>CEILING(IF((1-$W47+$V47*Y$3)&gt;Y46,1-$W47+$V47*Y$3,MAX(1-$W47+$V47*Y$3,0.5*(MAX(Y$4:Y46)+1))),1)</f>
        <v>17</v>
      </c>
      <c r="Z47" s="10">
        <f>CEILING(IF((1-$W47+$V47*Z$3)&gt;Z46,1-$W47+$V47*Z$3,MAX(1-$W47+$V47*Z$3,0.5*(MAX(Z$4:Z46)+1))),1)</f>
        <v>16</v>
      </c>
      <c r="AA47" s="10">
        <f>CEILING(IF((1-$W47+$V47*AA$3)&gt;AA46,1-$W47+$V47*AA$3,MAX(1-$W47+$V47*AA$3,0.5*(MAX(AA$4:AA46)+1))),1)</f>
        <v>15</v>
      </c>
      <c r="AB47" s="10">
        <f>CEILING(IF((1-$W47+$V47*AB$3)&gt;AB46,1-$W47+$V47*AB$3,MAX(1-$W47+$V47*AB$3,0.5*(MAX(AB$4:AB46)+1))),1)</f>
        <v>14</v>
      </c>
      <c r="AC47" s="10">
        <f>CEILING(IF((1-$W47+$V47*AC$3)&gt;AC46,1-$W47+$V47*AC$3,MAX(1-$W47+$V47*AC$3,0.5*(MAX(AC$4:AC46)+1))),1)</f>
        <v>12</v>
      </c>
      <c r="AD47" s="10">
        <f>CEILING(IF((1-$W47+$V47*AD$3)&gt;AD46,1-$W47+$V47*AD$3,MAX(1-$W47+$V47*AD$3,0.5*(MAX(AD$4:AD46)+1))),1)</f>
        <v>11</v>
      </c>
      <c r="AE47" s="10">
        <f>CEILING(IF((1-$W47+$V47*AE$3)&gt;AE46,1-$W47+$V47*AE$3,MAX(1-$W47+$V47*AE$3,0.5*(MAX(AE$4:AE46)+1))),1)</f>
        <v>9</v>
      </c>
      <c r="AF47" s="10">
        <f>CEILING(IF((1-$W47+$V47*AF$3)&gt;AF46,1-$W47+$V47*AF$3,MAX(1-$W47+$V47*AF$3,0.5*(MAX(AF$4:AF46)+1))),1)</f>
        <v>6</v>
      </c>
      <c r="AG47" s="10">
        <f>CEILING(IF((1-$W47+$V47*AG$3)&gt;AG46,1-$W47+$V47*AG$3,MAX(1-$W47+$V47*AG$3,0.5*(MAX(AG$4:AG46)+1))),1)</f>
        <v>2</v>
      </c>
      <c r="AH47" s="7">
        <v>43</v>
      </c>
      <c r="AI47" s="6">
        <f t="shared" si="10"/>
        <v>1.3675203999999999</v>
      </c>
      <c r="AJ47" s="10">
        <f>IF((-$AI47+$AH47*AJ$3)&gt;AJ46,-$AI47+$AH47*AJ$3,MAX(-$AI47+$AH47*AJ$3,0.7*MAX(AJ$4:AJ46)))</f>
        <v>25.828067477448062</v>
      </c>
      <c r="AK47" s="10">
        <f>IF((-$AI47+$AH47*AK$3)&gt;AK46,-$AI47+$AH47*AK$3,MAX(-$AI47+$AH47*AK$3,0.7*MAX(AK$4:AK46)))</f>
        <v>24.432479600000001</v>
      </c>
      <c r="AL47" s="10">
        <f>IF((-$AI47+$AH47*AL$3)&gt;AL46,-$AI47+$AH47*AL$3,MAX(-$AI47+$AH47*AL$3,0.7*MAX(AL$4:AL46)))</f>
        <v>22.956952872817233</v>
      </c>
      <c r="AM47" s="10">
        <f>IF((-$AI47+$AH47*AM$3)&gt;AM46,-$AI47+$AH47*AM$3,MAX(-$AI47+$AH47*AM$3,0.7*MAX(AM$4:AM46)))</f>
        <v>21.38594087515548</v>
      </c>
      <c r="AN47" s="10">
        <f>IF((-$AI47+$AH47*AN$3)&gt;AN46,-$AI47+$AH47*AN$3,MAX(-$AI47+$AH47*AN$3,0.7*MAX(AN$4:AN46)))</f>
        <v>19.698091387935332</v>
      </c>
      <c r="AO47" s="10">
        <f>IF((-$AI47+$AH47*AO$3)&gt;AO46,-$AI47+$AH47*AO$3,MAX(-$AI47+$AH47*AO$3,0.7*MAX(AO$4:AO46)))</f>
        <v>17.862664206498192</v>
      </c>
      <c r="AP47" s="10">
        <f>IF((-$AI47+$AH47*AP$3)&gt;AP46,-$AI47+$AH47*AP$3,MAX(-$AI47+$AH47*AP$3,0.7*MAX(AP$4:AP46)))</f>
        <v>15.832479599999999</v>
      </c>
      <c r="AQ47" s="10">
        <f>IF((-$AI47+$AH47*AQ$3)&gt;AQ46,-$AI47+$AH47*AQ$3,MAX(-$AI47+$AH47*AQ$3,0.7*MAX(AQ$4:AQ46)))</f>
        <v>13.528116545092345</v>
      </c>
      <c r="AR47" s="10">
        <f>IF((-$AI47+$AH47*AR$3)&gt;AR46,-$AI47+$AH47*AR$3,MAX(-$AI47+$AH47*AR$3,0.7*MAX(AR$4:AR46)))</f>
        <v>10.794716236408616</v>
      </c>
      <c r="AS47" s="10">
        <f>IF((-$AI47+$AH47*AS$3)&gt;AS46,-$AI47+$AH47*AS$3,MAX(-$AI47+$AH47*AS$3,0.7*MAX(AS$4:AS46)))</f>
        <v>7.2324795999999996</v>
      </c>
      <c r="AT47" s="7">
        <v>43</v>
      </c>
      <c r="AU47" s="6">
        <f t="shared" si="11"/>
        <v>1.3675203999999999</v>
      </c>
      <c r="AV47" s="10">
        <f t="shared" si="15"/>
        <v>18</v>
      </c>
      <c r="AW47" s="10">
        <f t="shared" si="15"/>
        <v>17</v>
      </c>
      <c r="AX47" s="10">
        <f t="shared" si="15"/>
        <v>16</v>
      </c>
      <c r="AY47" s="10">
        <f t="shared" si="15"/>
        <v>15</v>
      </c>
      <c r="AZ47" s="10">
        <f t="shared" si="15"/>
        <v>14</v>
      </c>
      <c r="BA47" s="10">
        <f t="shared" si="15"/>
        <v>13</v>
      </c>
      <c r="BB47" s="10">
        <f t="shared" si="15"/>
        <v>11</v>
      </c>
      <c r="BC47" s="10">
        <f t="shared" si="15"/>
        <v>10</v>
      </c>
      <c r="BD47" s="10">
        <f t="shared" si="15"/>
        <v>8</v>
      </c>
      <c r="BE47" s="10">
        <f t="shared" si="15"/>
        <v>5</v>
      </c>
    </row>
    <row r="48" spans="3:57">
      <c r="C48" s="1">
        <f t="shared" si="13"/>
        <v>57</v>
      </c>
      <c r="D48" s="3">
        <f t="shared" si="2"/>
        <v>0.38918202981106265</v>
      </c>
      <c r="E48" s="2">
        <f t="shared" si="3"/>
        <v>0.34641016151377541</v>
      </c>
      <c r="F48" s="2">
        <f t="shared" si="4"/>
        <v>0.30822070014844882</v>
      </c>
      <c r="G48" s="2">
        <f t="shared" si="5"/>
        <v>0.47749345545253286</v>
      </c>
      <c r="H48" s="2">
        <f t="shared" si="6"/>
        <v>0.33763886032268264</v>
      </c>
      <c r="J48" s="7">
        <v>44</v>
      </c>
      <c r="K48" s="17">
        <f t="shared" si="7"/>
        <v>1.4992383999999999</v>
      </c>
      <c r="L48" s="10">
        <f t="shared" si="14"/>
        <v>18.719401699840731</v>
      </c>
      <c r="M48" s="10">
        <f t="shared" si="14"/>
        <v>17.654914330010214</v>
      </c>
      <c r="N48" s="10">
        <f t="shared" si="14"/>
        <v>16.521985352856358</v>
      </c>
      <c r="O48" s="10">
        <f t="shared" si="14"/>
        <v>15.305423875214956</v>
      </c>
      <c r="P48" s="10">
        <f t="shared" si="14"/>
        <v>13.983418752222219</v>
      </c>
      <c r="Q48" s="10">
        <f t="shared" si="14"/>
        <v>12.522619534266783</v>
      </c>
      <c r="R48" s="10">
        <f t="shared" si="14"/>
        <v>10.867198351001052</v>
      </c>
      <c r="S48" s="10">
        <f t="shared" si="14"/>
        <v>8.9093209617792972</v>
      </c>
      <c r="T48" s="10">
        <f t="shared" si="14"/>
        <v>6.3762057683233531</v>
      </c>
      <c r="U48" s="10">
        <f t="shared" si="14"/>
        <v>1.3914021704740875</v>
      </c>
      <c r="V48" s="7">
        <v>44</v>
      </c>
      <c r="W48" s="6">
        <f t="shared" si="9"/>
        <v>1.4992383999999999</v>
      </c>
      <c r="X48" s="10">
        <f>CEILING(IF((1-$W48+$V48*X$3)&gt;X47,1-$W48+$V48*X$3,MAX(1-$W48+$V48*X$3,0.5*(MAX(X$4:X47)+1))),1)</f>
        <v>19</v>
      </c>
      <c r="Y48" s="10">
        <f>CEILING(IF((1-$W48+$V48*Y$3)&gt;Y47,1-$W48+$V48*Y$3,MAX(1-$W48+$V48*Y$3,0.5*(MAX(Y$4:Y47)+1))),1)</f>
        <v>18</v>
      </c>
      <c r="Z48" s="10">
        <f>CEILING(IF((1-$W48+$V48*Z$3)&gt;Z47,1-$W48+$V48*Z$3,MAX(1-$W48+$V48*Z$3,0.5*(MAX(Z$4:Z47)+1))),1)</f>
        <v>17</v>
      </c>
      <c r="AA48" s="10">
        <f>CEILING(IF((1-$W48+$V48*AA$3)&gt;AA47,1-$W48+$V48*AA$3,MAX(1-$W48+$V48*AA$3,0.5*(MAX(AA$4:AA47)+1))),1)</f>
        <v>15</v>
      </c>
      <c r="AB48" s="10">
        <f>CEILING(IF((1-$W48+$V48*AB$3)&gt;AB47,1-$W48+$V48*AB$3,MAX(1-$W48+$V48*AB$3,0.5*(MAX(AB$4:AB47)+1))),1)</f>
        <v>14</v>
      </c>
      <c r="AC48" s="10">
        <f>CEILING(IF((1-$W48+$V48*AC$3)&gt;AC47,1-$W48+$V48*AC$3,MAX(1-$W48+$V48*AC$3,0.5*(MAX(AC$4:AC47)+1))),1)</f>
        <v>13</v>
      </c>
      <c r="AD48" s="10">
        <f>CEILING(IF((1-$W48+$V48*AD$3)&gt;AD47,1-$W48+$V48*AD$3,MAX(1-$W48+$V48*AD$3,0.5*(MAX(AD$4:AD47)+1))),1)</f>
        <v>11</v>
      </c>
      <c r="AE48" s="10">
        <f>CEILING(IF((1-$W48+$V48*AE$3)&gt;AE47,1-$W48+$V48*AE$3,MAX(1-$W48+$V48*AE$3,0.5*(MAX(AE$4:AE47)+1))),1)</f>
        <v>9</v>
      </c>
      <c r="AF48" s="10">
        <f>CEILING(IF((1-$W48+$V48*AF$3)&gt;AF47,1-$W48+$V48*AF$3,MAX(1-$W48+$V48*AF$3,0.5*(MAX(AF$4:AF47)+1))),1)</f>
        <v>6</v>
      </c>
      <c r="AG48" s="10">
        <f>CEILING(IF((1-$W48+$V48*AG$3)&gt;AG47,1-$W48+$V48*AG$3,MAX(1-$W48+$V48*AG$3,0.5*(MAX(AG$4:AG47)+1))),1)</f>
        <v>2</v>
      </c>
      <c r="AH48" s="7">
        <v>44</v>
      </c>
      <c r="AI48" s="6">
        <f t="shared" si="10"/>
        <v>1.4992383999999999</v>
      </c>
      <c r="AJ48" s="10">
        <f>IF((-$AI48+$AH48*AJ$3)&gt;AJ47,-$AI48+$AH48*AJ$3,MAX(-$AI48+$AH48*AJ$3,0.7*MAX(AJ$4:AJ47)))</f>
        <v>26.328805009481741</v>
      </c>
      <c r="AK48" s="10">
        <f>IF((-$AI48+$AH48*AK$3)&gt;AK47,-$AI48+$AH48*AK$3,MAX(-$AI48+$AH48*AK$3,0.7*MAX(AK$4:AK47)))</f>
        <v>24.900761599999999</v>
      </c>
      <c r="AL48" s="10">
        <f>IF((-$AI48+$AH48*AL$3)&gt;AL47,-$AI48+$AH48*AL$3,MAX(-$AI48+$AH48*AL$3,0.7*MAX(AL$4:AL47)))</f>
        <v>23.390920297766474</v>
      </c>
      <c r="AM48" s="10">
        <f>IF((-$AI48+$AH48*AM$3)&gt;AM47,-$AI48+$AH48*AM$3,MAX(-$AI48+$AH48*AM$3,0.7*MAX(AM$4:AM47)))</f>
        <v>21.7833731373684</v>
      </c>
      <c r="AN48" s="10">
        <f>IF((-$AI48+$AH48*AN$3)&gt;AN47,-$AI48+$AH48*AN$3,MAX(-$AI48+$AH48*AN$3,0.7*MAX(AN$4:AN47)))</f>
        <v>20.056271336491967</v>
      </c>
      <c r="AO48" s="10">
        <f>IF((-$AI48+$AH48*AO$3)&gt;AO47,-$AI48+$AH48*AO$3,MAX(-$AI48+$AH48*AO$3,0.7*MAX(AO$4:AO47)))</f>
        <v>18.178159801998152</v>
      </c>
      <c r="AP48" s="10">
        <f>IF((-$AI48+$AH48*AP$3)&gt;AP47,-$AI48+$AH48*AP$3,MAX(-$AI48+$AH48*AP$3,0.7*MAX(AP$4:AP47)))</f>
        <v>16.100761600000002</v>
      </c>
      <c r="AQ48" s="10">
        <f>IF((-$AI48+$AH48*AQ$3)&gt;AQ47,-$AI48+$AH48*AQ$3,MAX(-$AI48+$AH48*AQ$3,0.7*MAX(AQ$4:AQ47)))</f>
        <v>13.742808706606121</v>
      </c>
      <c r="AR48" s="10">
        <f>IF((-$AI48+$AH48*AR$3)&gt;AR47,-$AI48+$AH48*AR$3,MAX(-$AI48+$AH48*AR$3,0.7*MAX(AR$4:AR47)))</f>
        <v>10.945840948883237</v>
      </c>
      <c r="AS48" s="10">
        <f>IF((-$AI48+$AH48*AS$3)&gt;AS47,-$AI48+$AH48*AS$3,MAX(-$AI48+$AH48*AS$3,0.7*MAX(AS$4:AS47)))</f>
        <v>7.3007616000000013</v>
      </c>
      <c r="AT48" s="7">
        <v>44</v>
      </c>
      <c r="AU48" s="6">
        <f t="shared" si="11"/>
        <v>1.4992383999999999</v>
      </c>
      <c r="AV48" s="10">
        <f t="shared" si="15"/>
        <v>19</v>
      </c>
      <c r="AW48" s="10">
        <f t="shared" si="15"/>
        <v>18</v>
      </c>
      <c r="AX48" s="10">
        <f t="shared" si="15"/>
        <v>17</v>
      </c>
      <c r="AY48" s="10">
        <f t="shared" si="15"/>
        <v>15</v>
      </c>
      <c r="AZ48" s="10">
        <f t="shared" si="15"/>
        <v>14</v>
      </c>
      <c r="BA48" s="10">
        <f t="shared" si="15"/>
        <v>13</v>
      </c>
      <c r="BB48" s="10">
        <f t="shared" si="15"/>
        <v>11</v>
      </c>
      <c r="BC48" s="10">
        <f t="shared" si="15"/>
        <v>10</v>
      </c>
      <c r="BD48" s="10">
        <f t="shared" si="15"/>
        <v>8</v>
      </c>
      <c r="BE48" s="10">
        <f t="shared" si="15"/>
        <v>5</v>
      </c>
    </row>
    <row r="49" spans="3:57">
      <c r="C49" s="1">
        <f t="shared" si="13"/>
        <v>56</v>
      </c>
      <c r="D49" s="3">
        <f t="shared" si="2"/>
        <v>0.38712010109078909</v>
      </c>
      <c r="E49" s="2">
        <f t="shared" si="3"/>
        <v>0.34278273002005222</v>
      </c>
      <c r="F49" s="2">
        <f t="shared" si="4"/>
        <v>0.30495901363953815</v>
      </c>
      <c r="G49" s="2">
        <f t="shared" si="5"/>
        <v>0.47328638264796929</v>
      </c>
      <c r="H49" s="2">
        <f t="shared" si="6"/>
        <v>0.33466401061363021</v>
      </c>
      <c r="J49" s="7">
        <v>45</v>
      </c>
      <c r="K49" s="17">
        <f t="shared" si="7"/>
        <v>1.64025</v>
      </c>
      <c r="L49" s="10">
        <f t="shared" si="14"/>
        <v>19.144842647564381</v>
      </c>
      <c r="M49" s="10">
        <f t="shared" si="14"/>
        <v>18.056162382964992</v>
      </c>
      <c r="N49" s="10">
        <f t="shared" si="14"/>
        <v>16.89748501996673</v>
      </c>
      <c r="O49" s="10">
        <f t="shared" si="14"/>
        <v>15.653274417833478</v>
      </c>
      <c r="P49" s="10">
        <f t="shared" si="14"/>
        <v>14.301223723863634</v>
      </c>
      <c r="Q49" s="10">
        <f t="shared" si="14"/>
        <v>12.807224523681937</v>
      </c>
      <c r="R49" s="10">
        <f t="shared" si="14"/>
        <v>11.114180131705622</v>
      </c>
      <c r="S49" s="10">
        <f t="shared" si="14"/>
        <v>9.1118055290924627</v>
      </c>
      <c r="T49" s="10">
        <f t="shared" si="14"/>
        <v>6.5211195357852469</v>
      </c>
      <c r="U49" s="10">
        <f t="shared" si="14"/>
        <v>1.4230249470757712</v>
      </c>
      <c r="V49" s="7">
        <v>45</v>
      </c>
      <c r="W49" s="6">
        <f t="shared" si="9"/>
        <v>1.64025</v>
      </c>
      <c r="X49" s="10">
        <f>CEILING(IF((1-$W49+$V49*X$3)&gt;X48,1-$W49+$V49*X$3,MAX(1-$W49+$V49*X$3,0.5*(MAX(X$4:X48)+1))),1)</f>
        <v>19</v>
      </c>
      <c r="Y49" s="10">
        <f>CEILING(IF((1-$W49+$V49*Y$3)&gt;Y48,1-$W49+$V49*Y$3,MAX(1-$W49+$V49*Y$3,0.5*(MAX(Y$4:Y48)+1))),1)</f>
        <v>18</v>
      </c>
      <c r="Z49" s="10">
        <f>CEILING(IF((1-$W49+$V49*Z$3)&gt;Z48,1-$W49+$V49*Z$3,MAX(1-$W49+$V49*Z$3,0.5*(MAX(Z$4:Z48)+1))),1)</f>
        <v>17</v>
      </c>
      <c r="AA49" s="10">
        <f>CEILING(IF((1-$W49+$V49*AA$3)&gt;AA48,1-$W49+$V49*AA$3,MAX(1-$W49+$V49*AA$3,0.5*(MAX(AA$4:AA48)+1))),1)</f>
        <v>16</v>
      </c>
      <c r="AB49" s="10">
        <f>CEILING(IF((1-$W49+$V49*AB$3)&gt;AB48,1-$W49+$V49*AB$3,MAX(1-$W49+$V49*AB$3,0.5*(MAX(AB$4:AB48)+1))),1)</f>
        <v>14</v>
      </c>
      <c r="AC49" s="10">
        <f>CEILING(IF((1-$W49+$V49*AC$3)&gt;AC48,1-$W49+$V49*AC$3,MAX(1-$W49+$V49*AC$3,0.5*(MAX(AC$4:AC48)+1))),1)</f>
        <v>13</v>
      </c>
      <c r="AD49" s="10">
        <f>CEILING(IF((1-$W49+$V49*AD$3)&gt;AD48,1-$W49+$V49*AD$3,MAX(1-$W49+$V49*AD$3,0.5*(MAX(AD$4:AD48)+1))),1)</f>
        <v>11</v>
      </c>
      <c r="AE49" s="10">
        <f>CEILING(IF((1-$W49+$V49*AE$3)&gt;AE48,1-$W49+$V49*AE$3,MAX(1-$W49+$V49*AE$3,0.5*(MAX(AE$4:AE48)+1))),1)</f>
        <v>9</v>
      </c>
      <c r="AF49" s="10">
        <f>CEILING(IF((1-$W49+$V49*AF$3)&gt;AF48,1-$W49+$V49*AF$3,MAX(1-$W49+$V49*AF$3,0.5*(MAX(AF$4:AF48)+1))),1)</f>
        <v>6</v>
      </c>
      <c r="AG49" s="10">
        <f>CEILING(IF((1-$W49+$V49*AG$3)&gt;AG48,1-$W49+$V49*AG$3,MAX(1-$W49+$V49*AG$3,0.5*(MAX(AG$4:AG48)+1))),1)</f>
        <v>2</v>
      </c>
      <c r="AH49" s="7">
        <v>45</v>
      </c>
      <c r="AI49" s="6">
        <f t="shared" si="10"/>
        <v>1.64025</v>
      </c>
      <c r="AJ49" s="10">
        <f>IF((-$AI49+$AH49*AJ$3)&gt;AJ48,-$AI49+$AH49*AJ$3,MAX(-$AI49+$AH49*AJ$3,0.7*MAX(AJ$4:AJ48)))</f>
        <v>26.820248941515416</v>
      </c>
      <c r="AK49" s="10">
        <f>IF((-$AI49+$AH49*AK$3)&gt;AK48,-$AI49+$AH49*AK$3,MAX(-$AI49+$AH49*AK$3,0.7*MAX(AK$4:AK48)))</f>
        <v>25.359749999999998</v>
      </c>
      <c r="AL49" s="10">
        <f>IF((-$AI49+$AH49*AL$3)&gt;AL48,-$AI49+$AH49*AL$3,MAX(-$AI49+$AH49*AL$3,0.7*MAX(AL$4:AL48)))</f>
        <v>23.815594122715709</v>
      </c>
      <c r="AM49" s="10">
        <f>IF((-$AI49+$AH49*AM$3)&gt;AM48,-$AI49+$AH49*AM$3,MAX(-$AI49+$AH49*AM$3,0.7*MAX(AM$4:AM48)))</f>
        <v>22.171511799581317</v>
      </c>
      <c r="AN49" s="10">
        <f>IF((-$AI49+$AH49*AN$3)&gt;AN48,-$AI49+$AH49*AN$3,MAX(-$AI49+$AH49*AN$3,0.7*MAX(AN$4:AN48)))</f>
        <v>20.4051576850486</v>
      </c>
      <c r="AO49" s="10">
        <f>IF((-$AI49+$AH49*AO$3)&gt;AO48,-$AI49+$AH49*AO$3,MAX(-$AI49+$AH49*AO$3,0.7*MAX(AO$4:AO48)))</f>
        <v>18.48436179749811</v>
      </c>
      <c r="AP49" s="10">
        <f>IF((-$AI49+$AH49*AP$3)&gt;AP48,-$AI49+$AH49*AP$3,MAX(-$AI49+$AH49*AP$3,0.7*MAX(AP$4:AP48)))</f>
        <v>16.359749999999998</v>
      </c>
      <c r="AQ49" s="10">
        <f>IF((-$AI49+$AH49*AQ$3)&gt;AQ48,-$AI49+$AH49*AQ$3,MAX(-$AI49+$AH49*AQ$3,0.7*MAX(AQ$4:AQ48)))</f>
        <v>13.948207268119896</v>
      </c>
      <c r="AR49" s="10">
        <f>IF((-$AI49+$AH49*AR$3)&gt;AR48,-$AI49+$AH49*AR$3,MAX(-$AI49+$AH49*AR$3,0.7*MAX(AR$4:AR48)))</f>
        <v>11.087672061357855</v>
      </c>
      <c r="AS49" s="10">
        <f>IF((-$AI49+$AH49*AS$3)&gt;AS48,-$AI49+$AH49*AS$3,MAX(-$AI49+$AH49*AS$3,0.7*MAX(AS$4:AS48)))</f>
        <v>7.35975</v>
      </c>
      <c r="AT49" s="7">
        <v>45</v>
      </c>
      <c r="AU49" s="6">
        <f t="shared" si="11"/>
        <v>1.64025</v>
      </c>
      <c r="AV49" s="10">
        <f t="shared" si="15"/>
        <v>19</v>
      </c>
      <c r="AW49" s="10">
        <f t="shared" si="15"/>
        <v>18</v>
      </c>
      <c r="AX49" s="10">
        <f t="shared" si="15"/>
        <v>17</v>
      </c>
      <c r="AY49" s="10">
        <f t="shared" si="15"/>
        <v>16</v>
      </c>
      <c r="AZ49" s="10">
        <f t="shared" si="15"/>
        <v>14</v>
      </c>
      <c r="BA49" s="10">
        <f t="shared" si="15"/>
        <v>13</v>
      </c>
      <c r="BB49" s="10">
        <f t="shared" si="15"/>
        <v>12</v>
      </c>
      <c r="BC49" s="10">
        <f t="shared" si="15"/>
        <v>10</v>
      </c>
      <c r="BD49" s="10">
        <f t="shared" si="15"/>
        <v>8</v>
      </c>
      <c r="BE49" s="10">
        <f t="shared" si="15"/>
        <v>5</v>
      </c>
    </row>
    <row r="50" spans="3:57">
      <c r="C50" s="1">
        <f t="shared" si="13"/>
        <v>55</v>
      </c>
      <c r="D50" s="3">
        <f t="shared" si="2"/>
        <v>0.38501476017100583</v>
      </c>
      <c r="E50" s="2">
        <f t="shared" si="3"/>
        <v>0.33911649915626341</v>
      </c>
      <c r="F50" s="2">
        <f t="shared" si="4"/>
        <v>0.30166206257996714</v>
      </c>
      <c r="G50" s="2">
        <f t="shared" si="5"/>
        <v>0.46904157598234297</v>
      </c>
      <c r="H50" s="2">
        <f t="shared" si="6"/>
        <v>0.33166247903553997</v>
      </c>
      <c r="J50" s="7">
        <v>46</v>
      </c>
      <c r="K50" s="17">
        <f t="shared" si="7"/>
        <v>1.7909823999999999</v>
      </c>
      <c r="L50" s="10">
        <f t="shared" si="14"/>
        <v>19.570283595288036</v>
      </c>
      <c r="M50" s="10">
        <f t="shared" si="14"/>
        <v>18.457410435919769</v>
      </c>
      <c r="N50" s="10">
        <f t="shared" si="14"/>
        <v>17.272984687077102</v>
      </c>
      <c r="O50" s="10">
        <f t="shared" si="14"/>
        <v>16.001124960452</v>
      </c>
      <c r="P50" s="10">
        <f t="shared" si="14"/>
        <v>14.619028695505047</v>
      </c>
      <c r="Q50" s="10">
        <f t="shared" si="14"/>
        <v>13.091829513097091</v>
      </c>
      <c r="R50" s="10">
        <f t="shared" si="14"/>
        <v>11.361161912410191</v>
      </c>
      <c r="S50" s="10">
        <f t="shared" si="14"/>
        <v>9.3142900964056281</v>
      </c>
      <c r="T50" s="10">
        <f t="shared" si="14"/>
        <v>6.6660333032471417</v>
      </c>
      <c r="U50" s="10">
        <f t="shared" si="14"/>
        <v>1.4546477236774551</v>
      </c>
      <c r="V50" s="7">
        <v>46</v>
      </c>
      <c r="W50" s="6">
        <f t="shared" si="9"/>
        <v>1.7909823999999999</v>
      </c>
      <c r="X50" s="10">
        <f>CEILING(IF((1-$W50+$V50*X$3)&gt;X49,1-$W50+$V50*X$3,MAX(1-$W50+$V50*X$3,0.5*(MAX(X$4:X49)+1))),1)</f>
        <v>19</v>
      </c>
      <c r="Y50" s="10">
        <f>CEILING(IF((1-$W50+$V50*Y$3)&gt;Y49,1-$W50+$V50*Y$3,MAX(1-$W50+$V50*Y$3,0.5*(MAX(Y$4:Y49)+1))),1)</f>
        <v>18</v>
      </c>
      <c r="Z50" s="10">
        <f>CEILING(IF((1-$W50+$V50*Z$3)&gt;Z49,1-$W50+$V50*Z$3,MAX(1-$W50+$V50*Z$3,0.5*(MAX(Z$4:Z49)+1))),1)</f>
        <v>17</v>
      </c>
      <c r="AA50" s="10">
        <f>CEILING(IF((1-$W50+$V50*AA$3)&gt;AA49,1-$W50+$V50*AA$3,MAX(1-$W50+$V50*AA$3,0.5*(MAX(AA$4:AA49)+1))),1)</f>
        <v>16</v>
      </c>
      <c r="AB50" s="10">
        <f>CEILING(IF((1-$W50+$V50*AB$3)&gt;AB49,1-$W50+$V50*AB$3,MAX(1-$W50+$V50*AB$3,0.5*(MAX(AB$4:AB49)+1))),1)</f>
        <v>14</v>
      </c>
      <c r="AC50" s="10">
        <f>CEILING(IF((1-$W50+$V50*AC$3)&gt;AC49,1-$W50+$V50*AC$3,MAX(1-$W50+$V50*AC$3,0.5*(MAX(AC$4:AC49)+1))),1)</f>
        <v>13</v>
      </c>
      <c r="AD50" s="10">
        <f>CEILING(IF((1-$W50+$V50*AD$3)&gt;AD49,1-$W50+$V50*AD$3,MAX(1-$W50+$V50*AD$3,0.5*(MAX(AD$4:AD49)+1))),1)</f>
        <v>11</v>
      </c>
      <c r="AE50" s="10">
        <f>CEILING(IF((1-$W50+$V50*AE$3)&gt;AE49,1-$W50+$V50*AE$3,MAX(1-$W50+$V50*AE$3,0.5*(MAX(AE$4:AE49)+1))),1)</f>
        <v>9</v>
      </c>
      <c r="AF50" s="10">
        <f>CEILING(IF((1-$W50+$V50*AF$3)&gt;AF49,1-$W50+$V50*AF$3,MAX(1-$W50+$V50*AF$3,0.5*(MAX(AF$4:AF49)+1))),1)</f>
        <v>6</v>
      </c>
      <c r="AG50" s="10">
        <f>CEILING(IF((1-$W50+$V50*AG$3)&gt;AG49,1-$W50+$V50*AG$3,MAX(1-$W50+$V50*AG$3,0.5*(MAX(AG$4:AG49)+1))),1)</f>
        <v>2</v>
      </c>
      <c r="AH50" s="7">
        <v>46</v>
      </c>
      <c r="AI50" s="6">
        <f t="shared" si="10"/>
        <v>1.7909823999999999</v>
      </c>
      <c r="AJ50" s="10">
        <f>IF((-$AI50+$AH50*AJ$3)&gt;AJ49,-$AI50+$AH50*AJ$3,MAX(-$AI50+$AH50*AJ$3,0.7*MAX(AJ$4:AJ49)))</f>
        <v>27.301972073549091</v>
      </c>
      <c r="AK50" s="10">
        <f>IF((-$AI50+$AH50*AK$3)&gt;AK49,-$AI50+$AH50*AK$3,MAX(-$AI50+$AH50*AK$3,0.7*MAX(AK$4:AK49)))</f>
        <v>25.809017599999997</v>
      </c>
      <c r="AL50" s="10">
        <f>IF((-$AI50+$AH50*AL$3)&gt;AL49,-$AI50+$AH50*AL$3,MAX(-$AI50+$AH50*AL$3,0.7*MAX(AL$4:AL49)))</f>
        <v>24.230547147664947</v>
      </c>
      <c r="AM50" s="10">
        <f>IF((-$AI50+$AH50*AM$3)&gt;AM49,-$AI50+$AH50*AM$3,MAX(-$AI50+$AH50*AM$3,0.7*MAX(AM$4:AM49)))</f>
        <v>22.549929661794234</v>
      </c>
      <c r="AN50" s="10">
        <f>IF((-$AI50+$AH50*AN$3)&gt;AN49,-$AI50+$AH50*AN$3,MAX(-$AI50+$AH50*AN$3,0.7*MAX(AN$4:AN49)))</f>
        <v>20.744323233605236</v>
      </c>
      <c r="AO50" s="10">
        <f>IF((-$AI50+$AH50*AO$3)&gt;AO49,-$AI50+$AH50*AO$3,MAX(-$AI50+$AH50*AO$3,0.7*MAX(AO$4:AO49)))</f>
        <v>18.780842992998068</v>
      </c>
      <c r="AP50" s="10">
        <f>IF((-$AI50+$AH50*AP$3)&gt;AP49,-$AI50+$AH50*AP$3,MAX(-$AI50+$AH50*AP$3,0.7*MAX(AP$4:AP49)))</f>
        <v>16.609017600000001</v>
      </c>
      <c r="AQ50" s="10">
        <f>IF((-$AI50+$AH50*AQ$3)&gt;AQ49,-$AI50+$AH50*AQ$3,MAX(-$AI50+$AH50*AQ$3,0.7*MAX(AQ$4:AQ49)))</f>
        <v>14.143885029633672</v>
      </c>
      <c r="AR50" s="10">
        <f>IF((-$AI50+$AH50*AR$3)&gt;AR49,-$AI50+$AH50*AR$3,MAX(-$AI50+$AH50*AR$3,0.7*MAX(AR$4:AR49)))</f>
        <v>11.219782373832473</v>
      </c>
      <c r="AS50" s="10">
        <f>IF((-$AI50+$AH50*AS$3)&gt;AS49,-$AI50+$AH50*AS$3,MAX(-$AI50+$AH50*AS$3,0.7*MAX(AS$4:AS49)))</f>
        <v>7.4090176000000012</v>
      </c>
      <c r="AT50" s="7">
        <v>46</v>
      </c>
      <c r="AU50" s="6">
        <f t="shared" si="11"/>
        <v>1.7909823999999999</v>
      </c>
      <c r="AV50" s="10">
        <f t="shared" si="15"/>
        <v>19</v>
      </c>
      <c r="AW50" s="10">
        <f t="shared" si="15"/>
        <v>18</v>
      </c>
      <c r="AX50" s="10">
        <f t="shared" si="15"/>
        <v>17</v>
      </c>
      <c r="AY50" s="10">
        <f t="shared" si="15"/>
        <v>16</v>
      </c>
      <c r="AZ50" s="10">
        <f t="shared" si="15"/>
        <v>15</v>
      </c>
      <c r="BA50" s="10">
        <f t="shared" si="15"/>
        <v>13</v>
      </c>
      <c r="BB50" s="10">
        <f t="shared" si="15"/>
        <v>12</v>
      </c>
      <c r="BC50" s="10">
        <f t="shared" si="15"/>
        <v>10</v>
      </c>
      <c r="BD50" s="10">
        <f t="shared" si="15"/>
        <v>8</v>
      </c>
      <c r="BE50" s="10">
        <f t="shared" si="15"/>
        <v>5</v>
      </c>
    </row>
    <row r="51" spans="3:57">
      <c r="C51" s="1">
        <f t="shared" si="13"/>
        <v>54</v>
      </c>
      <c r="D51" s="3">
        <f t="shared" si="2"/>
        <v>0.38286413964890953</v>
      </c>
      <c r="E51" s="2">
        <f t="shared" si="3"/>
        <v>0.33541019662496852</v>
      </c>
      <c r="F51" s="2">
        <f t="shared" si="4"/>
        <v>0.29832867780352595</v>
      </c>
      <c r="G51" s="2">
        <f t="shared" si="5"/>
        <v>0.46475800154489005</v>
      </c>
      <c r="H51" s="2">
        <f t="shared" si="6"/>
        <v>0.32863353450309968</v>
      </c>
      <c r="J51" s="7">
        <v>47</v>
      </c>
      <c r="K51" s="17">
        <f t="shared" si="7"/>
        <v>1.9518723999999998</v>
      </c>
      <c r="L51" s="10">
        <f t="shared" si="14"/>
        <v>19.995724543011686</v>
      </c>
      <c r="M51" s="10">
        <f t="shared" si="14"/>
        <v>18.858658488874546</v>
      </c>
      <c r="N51" s="10">
        <f t="shared" si="14"/>
        <v>17.648484354187474</v>
      </c>
      <c r="O51" s="10">
        <f t="shared" si="14"/>
        <v>16.34897550307052</v>
      </c>
      <c r="P51" s="10">
        <f t="shared" si="14"/>
        <v>14.936833667146463</v>
      </c>
      <c r="Q51" s="10">
        <f t="shared" si="14"/>
        <v>13.376434502512245</v>
      </c>
      <c r="R51" s="10">
        <f t="shared" si="14"/>
        <v>11.60814369311476</v>
      </c>
      <c r="S51" s="10">
        <f t="shared" si="14"/>
        <v>9.5167746637187935</v>
      </c>
      <c r="T51" s="10">
        <f t="shared" si="14"/>
        <v>6.8109470707090356</v>
      </c>
      <c r="U51" s="10">
        <f t="shared" si="14"/>
        <v>1.4862705002791388</v>
      </c>
      <c r="V51" s="7">
        <v>47</v>
      </c>
      <c r="W51" s="6">
        <f t="shared" si="9"/>
        <v>1.9518723999999998</v>
      </c>
      <c r="X51" s="10">
        <f>CEILING(IF((1-$W51+$V51*X$3)&gt;X50,1-$W51+$V51*X$3,MAX(1-$W51+$V51*X$3,0.5*(MAX(X$4:X50)+1))),1)</f>
        <v>20</v>
      </c>
      <c r="Y51" s="10">
        <f>CEILING(IF((1-$W51+$V51*Y$3)&gt;Y50,1-$W51+$V51*Y$3,MAX(1-$W51+$V51*Y$3,0.5*(MAX(Y$4:Y50)+1))),1)</f>
        <v>18</v>
      </c>
      <c r="Z51" s="10">
        <f>CEILING(IF((1-$W51+$V51*Z$3)&gt;Z50,1-$W51+$V51*Z$3,MAX(1-$W51+$V51*Z$3,0.5*(MAX(Z$4:Z50)+1))),1)</f>
        <v>17</v>
      </c>
      <c r="AA51" s="10">
        <f>CEILING(IF((1-$W51+$V51*AA$3)&gt;AA50,1-$W51+$V51*AA$3,MAX(1-$W51+$V51*AA$3,0.5*(MAX(AA$4:AA50)+1))),1)</f>
        <v>16</v>
      </c>
      <c r="AB51" s="10">
        <f>CEILING(IF((1-$W51+$V51*AB$3)&gt;AB50,1-$W51+$V51*AB$3,MAX(1-$W51+$V51*AB$3,0.5*(MAX(AB$4:AB50)+1))),1)</f>
        <v>14</v>
      </c>
      <c r="AC51" s="10">
        <f>CEILING(IF((1-$W51+$V51*AC$3)&gt;AC50,1-$W51+$V51*AC$3,MAX(1-$W51+$V51*AC$3,0.5*(MAX(AC$4:AC50)+1))),1)</f>
        <v>13</v>
      </c>
      <c r="AD51" s="10">
        <f>CEILING(IF((1-$W51+$V51*AD$3)&gt;AD50,1-$W51+$V51*AD$3,MAX(1-$W51+$V51*AD$3,0.5*(MAX(AD$4:AD50)+1))),1)</f>
        <v>11</v>
      </c>
      <c r="AE51" s="10">
        <f>CEILING(IF((1-$W51+$V51*AE$3)&gt;AE50,1-$W51+$V51*AE$3,MAX(1-$W51+$V51*AE$3,0.5*(MAX(AE$4:AE50)+1))),1)</f>
        <v>9</v>
      </c>
      <c r="AF51" s="10">
        <f>CEILING(IF((1-$W51+$V51*AF$3)&gt;AF50,1-$W51+$V51*AF$3,MAX(1-$W51+$V51*AF$3,0.5*(MAX(AF$4:AF50)+1))),1)</f>
        <v>6</v>
      </c>
      <c r="AG51" s="10">
        <f>CEILING(IF((1-$W51+$V51*AG$3)&gt;AG50,1-$W51+$V51*AG$3,MAX(1-$W51+$V51*AG$3,0.5*(MAX(AG$4:AG50)+1))),1)</f>
        <v>2</v>
      </c>
      <c r="AH51" s="7">
        <v>47</v>
      </c>
      <c r="AI51" s="6">
        <f t="shared" si="10"/>
        <v>1.9518723999999998</v>
      </c>
      <c r="AJ51" s="10">
        <f>IF((-$AI51+$AH51*AJ$3)&gt;AJ50,-$AI51+$AH51*AJ$3,MAX(-$AI51+$AH51*AJ$3,0.7*MAX(AJ$4:AJ50)))</f>
        <v>27.773537605582767</v>
      </c>
      <c r="AK51" s="10">
        <f>IF((-$AI51+$AH51*AK$3)&gt;AK50,-$AI51+$AH51*AK$3,MAX(-$AI51+$AH51*AK$3,0.7*MAX(AK$4:AK50)))</f>
        <v>26.2481276</v>
      </c>
      <c r="AL51" s="10">
        <f>IF((-$AI51+$AH51*AL$3)&gt;AL50,-$AI51+$AH51*AL$3,MAX(-$AI51+$AH51*AL$3,0.7*MAX(AL$4:AL50)))</f>
        <v>24.635342572614189</v>
      </c>
      <c r="AM51" s="10">
        <f>IF((-$AI51+$AH51*AM$3)&gt;AM50,-$AI51+$AH51*AM$3,MAX(-$AI51+$AH51*AM$3,0.7*MAX(AM$4:AM50)))</f>
        <v>22.918189924007155</v>
      </c>
      <c r="AN51" s="10">
        <f>IF((-$AI51+$AH51*AN$3)&gt;AN50,-$AI51+$AH51*AN$3,MAX(-$AI51+$AH51*AN$3,0.7*MAX(AN$4:AN50)))</f>
        <v>21.073331182161873</v>
      </c>
      <c r="AO51" s="10">
        <f>IF((-$AI51+$AH51*AO$3)&gt;AO50,-$AI51+$AH51*AO$3,MAX(-$AI51+$AH51*AO$3,0.7*MAX(AO$4:AO50)))</f>
        <v>19.067166588498026</v>
      </c>
      <c r="AP51" s="10">
        <f>IF((-$AI51+$AH51*AP$3)&gt;AP50,-$AI51+$AH51*AP$3,MAX(-$AI51+$AH51*AP$3,0.7*MAX(AP$4:AP50)))</f>
        <v>16.848127600000002</v>
      </c>
      <c r="AQ51" s="10">
        <f>IF((-$AI51+$AH51*AQ$3)&gt;AQ50,-$AI51+$AH51*AQ$3,MAX(-$AI51+$AH51*AQ$3,0.7*MAX(AQ$4:AQ50)))</f>
        <v>14.329405191147448</v>
      </c>
      <c r="AR51" s="10">
        <f>IF((-$AI51+$AH51*AR$3)&gt;AR50,-$AI51+$AH51*AR$3,MAX(-$AI51+$AH51*AR$3,0.7*MAX(AR$4:AR50)))</f>
        <v>11.341735086307095</v>
      </c>
      <c r="AS51" s="10">
        <f>IF((-$AI51+$AH51*AS$3)&gt;AS50,-$AI51+$AH51*AS$3,MAX(-$AI51+$AH51*AS$3,0.7*MAX(AS$4:AS50)))</f>
        <v>7.4481276000000003</v>
      </c>
      <c r="AT51" s="7">
        <v>47</v>
      </c>
      <c r="AU51" s="6">
        <f t="shared" si="11"/>
        <v>1.9518723999999998</v>
      </c>
      <c r="AV51" s="10">
        <f t="shared" si="15"/>
        <v>20</v>
      </c>
      <c r="AW51" s="10">
        <f t="shared" si="15"/>
        <v>18</v>
      </c>
      <c r="AX51" s="10">
        <f t="shared" si="15"/>
        <v>17</v>
      </c>
      <c r="AY51" s="10">
        <f t="shared" si="15"/>
        <v>16</v>
      </c>
      <c r="AZ51" s="10">
        <f t="shared" si="15"/>
        <v>15</v>
      </c>
      <c r="BA51" s="10">
        <f t="shared" si="15"/>
        <v>13</v>
      </c>
      <c r="BB51" s="10">
        <f t="shared" si="15"/>
        <v>12</v>
      </c>
      <c r="BC51" s="10">
        <f t="shared" si="15"/>
        <v>10</v>
      </c>
      <c r="BD51" s="10">
        <f t="shared" si="15"/>
        <v>8</v>
      </c>
      <c r="BE51" s="10">
        <f t="shared" si="15"/>
        <v>5</v>
      </c>
    </row>
    <row r="52" spans="3:57">
      <c r="C52" s="1">
        <f t="shared" si="13"/>
        <v>53</v>
      </c>
      <c r="D52" s="3">
        <f t="shared" si="2"/>
        <v>0.38066624897703194</v>
      </c>
      <c r="E52" s="2">
        <f t="shared" si="3"/>
        <v>0.33166247903553997</v>
      </c>
      <c r="F52" s="2">
        <f t="shared" si="4"/>
        <v>0.29495762407505255</v>
      </c>
      <c r="G52" s="2">
        <f t="shared" si="5"/>
        <v>0.46043457732885357</v>
      </c>
      <c r="H52" s="2">
        <f t="shared" si="6"/>
        <v>0.32557641192199416</v>
      </c>
      <c r="J52" s="7">
        <v>48</v>
      </c>
      <c r="K52" s="17">
        <f t="shared" si="7"/>
        <v>2.1233664000000001</v>
      </c>
      <c r="L52" s="10">
        <f t="shared" si="14"/>
        <v>20.421165490735341</v>
      </c>
      <c r="M52" s="10">
        <f t="shared" si="14"/>
        <v>19.259906541829324</v>
      </c>
      <c r="N52" s="10">
        <f t="shared" si="14"/>
        <v>18.023984021297842</v>
      </c>
      <c r="O52" s="10">
        <f t="shared" si="14"/>
        <v>16.696826045689043</v>
      </c>
      <c r="P52" s="10">
        <f t="shared" si="14"/>
        <v>15.254638638787876</v>
      </c>
      <c r="Q52" s="10">
        <f t="shared" si="14"/>
        <v>13.661039491927401</v>
      </c>
      <c r="R52" s="10">
        <f t="shared" si="14"/>
        <v>11.855125473819331</v>
      </c>
      <c r="S52" s="10">
        <f t="shared" si="14"/>
        <v>9.719259231031959</v>
      </c>
      <c r="T52" s="10">
        <f t="shared" si="14"/>
        <v>6.9558608381709304</v>
      </c>
      <c r="U52" s="10">
        <f t="shared" si="14"/>
        <v>1.5178932768808227</v>
      </c>
      <c r="V52" s="7">
        <v>48</v>
      </c>
      <c r="W52" s="6">
        <f t="shared" si="9"/>
        <v>2.1233664000000001</v>
      </c>
      <c r="X52" s="10">
        <f>CEILING(IF((1-$W52+$V52*X$3)&gt;X51,1-$W52+$V52*X$3,MAX(1-$W52+$V52*X$3,0.5*(MAX(X$4:X51)+1))),1)</f>
        <v>20</v>
      </c>
      <c r="Y52" s="10">
        <f>CEILING(IF((1-$W52+$V52*Y$3)&gt;Y51,1-$W52+$V52*Y$3,MAX(1-$W52+$V52*Y$3,0.5*(MAX(Y$4:Y51)+1))),1)</f>
        <v>19</v>
      </c>
      <c r="Z52" s="10">
        <f>CEILING(IF((1-$W52+$V52*Z$3)&gt;Z51,1-$W52+$V52*Z$3,MAX(1-$W52+$V52*Z$3,0.5*(MAX(Z$4:Z51)+1))),1)</f>
        <v>17</v>
      </c>
      <c r="AA52" s="10">
        <f>CEILING(IF((1-$W52+$V52*AA$3)&gt;AA51,1-$W52+$V52*AA$3,MAX(1-$W52+$V52*AA$3,0.5*(MAX(AA$4:AA51)+1))),1)</f>
        <v>16</v>
      </c>
      <c r="AB52" s="10">
        <f>CEILING(IF((1-$W52+$V52*AB$3)&gt;AB51,1-$W52+$V52*AB$3,MAX(1-$W52+$V52*AB$3,0.5*(MAX(AB$4:AB51)+1))),1)</f>
        <v>15</v>
      </c>
      <c r="AC52" s="10">
        <f>CEILING(IF((1-$W52+$V52*AC$3)&gt;AC51,1-$W52+$V52*AC$3,MAX(1-$W52+$V52*AC$3,0.5*(MAX(AC$4:AC51)+1))),1)</f>
        <v>13</v>
      </c>
      <c r="AD52" s="10">
        <f>CEILING(IF((1-$W52+$V52*AD$3)&gt;AD51,1-$W52+$V52*AD$3,MAX(1-$W52+$V52*AD$3,0.5*(MAX(AD$4:AD51)+1))),1)</f>
        <v>11</v>
      </c>
      <c r="AE52" s="10">
        <f>CEILING(IF((1-$W52+$V52*AE$3)&gt;AE51,1-$W52+$V52*AE$3,MAX(1-$W52+$V52*AE$3,0.5*(MAX(AE$4:AE51)+1))),1)</f>
        <v>9</v>
      </c>
      <c r="AF52" s="10">
        <f>CEILING(IF((1-$W52+$V52*AF$3)&gt;AF51,1-$W52+$V52*AF$3,MAX(1-$W52+$V52*AF$3,0.5*(MAX(AF$4:AF51)+1))),1)</f>
        <v>6</v>
      </c>
      <c r="AG52" s="10">
        <f>CEILING(IF((1-$W52+$V52*AG$3)&gt;AG51,1-$W52+$V52*AG$3,MAX(1-$W52+$V52*AG$3,0.5*(MAX(AG$4:AG51)+1))),1)</f>
        <v>2</v>
      </c>
      <c r="AH52" s="7">
        <v>48</v>
      </c>
      <c r="AI52" s="6">
        <f t="shared" si="10"/>
        <v>2.1233664000000001</v>
      </c>
      <c r="AJ52" s="10">
        <f>IF((-$AI52+$AH52*AJ$3)&gt;AJ51,-$AI52+$AH52*AJ$3,MAX(-$AI52+$AH52*AJ$3,0.7*MAX(AJ$4:AJ51)))</f>
        <v>28.234499137616439</v>
      </c>
      <c r="AK52" s="10">
        <f>IF((-$AI52+$AH52*AK$3)&gt;AK51,-$AI52+$AH52*AK$3,MAX(-$AI52+$AH52*AK$3,0.7*MAX(AK$4:AK51)))</f>
        <v>26.676633599999995</v>
      </c>
      <c r="AL52" s="10">
        <f>IF((-$AI52+$AH52*AL$3)&gt;AL51,-$AI52+$AH52*AL$3,MAX(-$AI52+$AH52*AL$3,0.7*MAX(AL$4:AL51)))</f>
        <v>25.029533997563426</v>
      </c>
      <c r="AM52" s="10">
        <f>IF((-$AI52+$AH52*AM$3)&gt;AM51,-$AI52+$AH52*AM$3,MAX(-$AI52+$AH52*AM$3,0.7*MAX(AM$4:AM51)))</f>
        <v>23.275846186220072</v>
      </c>
      <c r="AN52" s="10">
        <f>IF((-$AI52+$AH52*AN$3)&gt;AN51,-$AI52+$AH52*AN$3,MAX(-$AI52+$AH52*AN$3,0.7*MAX(AN$4:AN51)))</f>
        <v>21.391735130718509</v>
      </c>
      <c r="AO52" s="10">
        <f>IF((-$AI52+$AH52*AO$3)&gt;AO51,-$AI52+$AH52*AO$3,MAX(-$AI52+$AH52*AO$3,0.7*MAX(AO$4:AO51)))</f>
        <v>19.342886183997983</v>
      </c>
      <c r="AP52" s="10">
        <f>IF((-$AI52+$AH52*AP$3)&gt;AP51,-$AI52+$AH52*AP$3,MAX(-$AI52+$AH52*AP$3,0.7*MAX(AP$4:AP51)))</f>
        <v>17.076633600000001</v>
      </c>
      <c r="AQ52" s="10">
        <f>IF((-$AI52+$AH52*AQ$3)&gt;AQ51,-$AI52+$AH52*AQ$3,MAX(-$AI52+$AH52*AQ$3,0.7*MAX(AQ$4:AQ51)))</f>
        <v>14.504321352661224</v>
      </c>
      <c r="AR52" s="10">
        <f>IF((-$AI52+$AH52*AR$3)&gt;AR51,-$AI52+$AH52*AR$3,MAX(-$AI52+$AH52*AR$3,0.7*MAX(AR$4:AR51)))</f>
        <v>11.453083798781712</v>
      </c>
      <c r="AS52" s="10">
        <f>IF((-$AI52+$AH52*AS$3)&gt;AS51,-$AI52+$AH52*AS$3,MAX(-$AI52+$AH52*AS$3,0.7*MAX(AS$4:AS51)))</f>
        <v>7.4766336000000013</v>
      </c>
      <c r="AT52" s="7">
        <v>48</v>
      </c>
      <c r="AU52" s="6">
        <f t="shared" si="11"/>
        <v>2.1233664000000001</v>
      </c>
      <c r="AV52" s="10">
        <f t="shared" si="15"/>
        <v>20</v>
      </c>
      <c r="AW52" s="10">
        <f t="shared" si="15"/>
        <v>19</v>
      </c>
      <c r="AX52" s="10">
        <f t="shared" si="15"/>
        <v>18</v>
      </c>
      <c r="AY52" s="10">
        <f t="shared" si="15"/>
        <v>16</v>
      </c>
      <c r="AZ52" s="10">
        <f t="shared" si="15"/>
        <v>15</v>
      </c>
      <c r="BA52" s="10">
        <f t="shared" si="15"/>
        <v>14</v>
      </c>
      <c r="BB52" s="10">
        <f t="shared" si="15"/>
        <v>12</v>
      </c>
      <c r="BC52" s="10">
        <f t="shared" si="15"/>
        <v>10</v>
      </c>
      <c r="BD52" s="10">
        <f t="shared" si="15"/>
        <v>8</v>
      </c>
      <c r="BE52" s="10">
        <f t="shared" si="15"/>
        <v>5</v>
      </c>
    </row>
    <row r="53" spans="3:57">
      <c r="C53" s="1">
        <f t="shared" si="13"/>
        <v>52</v>
      </c>
      <c r="D53" s="3">
        <f t="shared" si="2"/>
        <v>0.37841896339182612</v>
      </c>
      <c r="E53" s="2">
        <f t="shared" si="3"/>
        <v>0.32787192621510003</v>
      </c>
      <c r="F53" s="2">
        <f t="shared" si="4"/>
        <v>0.29154759474226505</v>
      </c>
      <c r="G53" s="2">
        <f t="shared" si="5"/>
        <v>0.45607017003965522</v>
      </c>
      <c r="H53" s="2">
        <f t="shared" si="6"/>
        <v>0.322490309931942</v>
      </c>
      <c r="J53" s="7">
        <v>49</v>
      </c>
      <c r="K53" s="17">
        <f t="shared" si="7"/>
        <v>2.3059203999999998</v>
      </c>
      <c r="L53" s="10">
        <f t="shared" si="14"/>
        <v>20.846606438458995</v>
      </c>
      <c r="M53" s="10">
        <f t="shared" si="14"/>
        <v>19.661154594784104</v>
      </c>
      <c r="N53" s="10">
        <f t="shared" si="14"/>
        <v>18.399483688408214</v>
      </c>
      <c r="O53" s="10">
        <f t="shared" si="14"/>
        <v>17.044676588307563</v>
      </c>
      <c r="P53" s="10">
        <f t="shared" si="14"/>
        <v>15.572443610429289</v>
      </c>
      <c r="Q53" s="10">
        <f t="shared" si="14"/>
        <v>13.945644481342555</v>
      </c>
      <c r="R53" s="10">
        <f t="shared" si="14"/>
        <v>12.102107254523901</v>
      </c>
      <c r="S53" s="10">
        <f t="shared" si="14"/>
        <v>9.9217437983451262</v>
      </c>
      <c r="T53" s="10">
        <f t="shared" si="14"/>
        <v>7.1007746056328251</v>
      </c>
      <c r="U53" s="10">
        <f t="shared" si="14"/>
        <v>1.5495160534825065</v>
      </c>
      <c r="V53" s="7">
        <v>49</v>
      </c>
      <c r="W53" s="6">
        <f t="shared" si="9"/>
        <v>2.3059203999999998</v>
      </c>
      <c r="X53" s="10">
        <f>CEILING(IF((1-$W53+$V53*X$3)&gt;X52,1-$W53+$V53*X$3,MAX(1-$W53+$V53*X$3,0.5*(MAX(X$4:X52)+1))),1)</f>
        <v>20</v>
      </c>
      <c r="Y53" s="10">
        <f>CEILING(IF((1-$W53+$V53*Y$3)&gt;Y52,1-$W53+$V53*Y$3,MAX(1-$W53+$V53*Y$3,0.5*(MAX(Y$4:Y52)+1))),1)</f>
        <v>19</v>
      </c>
      <c r="Z53" s="10">
        <f>CEILING(IF((1-$W53+$V53*Z$3)&gt;Z52,1-$W53+$V53*Z$3,MAX(1-$W53+$V53*Z$3,0.5*(MAX(Z$4:Z52)+1))),1)</f>
        <v>18</v>
      </c>
      <c r="AA53" s="10">
        <f>CEILING(IF((1-$W53+$V53*AA$3)&gt;AA52,1-$W53+$V53*AA$3,MAX(1-$W53+$V53*AA$3,0.5*(MAX(AA$4:AA52)+1))),1)</f>
        <v>16</v>
      </c>
      <c r="AB53" s="10">
        <f>CEILING(IF((1-$W53+$V53*AB$3)&gt;AB52,1-$W53+$V53*AB$3,MAX(1-$W53+$V53*AB$3,0.5*(MAX(AB$4:AB52)+1))),1)</f>
        <v>15</v>
      </c>
      <c r="AC53" s="10">
        <f>CEILING(IF((1-$W53+$V53*AC$3)&gt;AC52,1-$W53+$V53*AC$3,MAX(1-$W53+$V53*AC$3,0.5*(MAX(AC$4:AC52)+1))),1)</f>
        <v>13</v>
      </c>
      <c r="AD53" s="10">
        <f>CEILING(IF((1-$W53+$V53*AD$3)&gt;AD52,1-$W53+$V53*AD$3,MAX(1-$W53+$V53*AD$3,0.5*(MAX(AD$4:AD52)+1))),1)</f>
        <v>11</v>
      </c>
      <c r="AE53" s="10">
        <f>CEILING(IF((1-$W53+$V53*AE$3)&gt;AE52,1-$W53+$V53*AE$3,MAX(1-$W53+$V53*AE$3,0.5*(MAX(AE$4:AE52)+1))),1)</f>
        <v>9</v>
      </c>
      <c r="AF53" s="10">
        <f>CEILING(IF((1-$W53+$V53*AF$3)&gt;AF52,1-$W53+$V53*AF$3,MAX(1-$W53+$V53*AF$3,0.5*(MAX(AF$4:AF52)+1))),1)</f>
        <v>6</v>
      </c>
      <c r="AG53" s="10">
        <f>CEILING(IF((1-$W53+$V53*AG$3)&gt;AG52,1-$W53+$V53*AG$3,MAX(1-$W53+$V53*AG$3,0.5*(MAX(AG$4:AG52)+1))),1)</f>
        <v>2</v>
      </c>
      <c r="AH53" s="7">
        <v>49</v>
      </c>
      <c r="AI53" s="6">
        <f t="shared" si="10"/>
        <v>2.3059203999999998</v>
      </c>
      <c r="AJ53" s="10">
        <f>IF((-$AI53+$AH53*AJ$3)&gt;AJ52,-$AI53+$AH53*AJ$3,MAX(-$AI53+$AH53*AJ$3,0.7*MAX(AJ$4:AJ52)))</f>
        <v>28.684400669650117</v>
      </c>
      <c r="AK53" s="10">
        <f>IF((-$AI53+$AH53*AK$3)&gt;AK52,-$AI53+$AH53*AK$3,MAX(-$AI53+$AH53*AK$3,0.7*MAX(AK$4:AK52)))</f>
        <v>27.094079600000001</v>
      </c>
      <c r="AL53" s="10">
        <f>IF((-$AI53+$AH53*AL$3)&gt;AL52,-$AI53+$AH53*AL$3,MAX(-$AI53+$AH53*AL$3,0.7*MAX(AL$4:AL52)))</f>
        <v>25.41266542251266</v>
      </c>
      <c r="AM53" s="10">
        <f>IF((-$AI53+$AH53*AM$3)&gt;AM52,-$AI53+$AH53*AM$3,MAX(-$AI53+$AH53*AM$3,0.7*MAX(AM$4:AM52)))</f>
        <v>23.622442448432992</v>
      </c>
      <c r="AN53" s="10">
        <f>IF((-$AI53+$AH53*AN$3)&gt;AN52,-$AI53+$AH53*AN$3,MAX(-$AI53+$AH53*AN$3,0.7*MAX(AN$4:AN52)))</f>
        <v>21.699079079275144</v>
      </c>
      <c r="AO53" s="10">
        <f>IF((-$AI53+$AH53*AO$3)&gt;AO52,-$AI53+$AH53*AO$3,MAX(-$AI53+$AH53*AO$3,0.7*MAX(AO$4:AO52)))</f>
        <v>19.60754577949794</v>
      </c>
      <c r="AP53" s="10">
        <f>IF((-$AI53+$AH53*AP$3)&gt;AP52,-$AI53+$AH53*AP$3,MAX(-$AI53+$AH53*AP$3,0.7*MAX(AP$4:AP52)))</f>
        <v>17.294079600000003</v>
      </c>
      <c r="AQ53" s="10">
        <f>IF((-$AI53+$AH53*AQ$3)&gt;AQ52,-$AI53+$AH53*AQ$3,MAX(-$AI53+$AH53*AQ$3,0.7*MAX(AQ$4:AQ52)))</f>
        <v>14.668177514174998</v>
      </c>
      <c r="AR53" s="10">
        <f>IF((-$AI53+$AH53*AR$3)&gt;AR52,-$AI53+$AH53*AR$3,MAX(-$AI53+$AH53*AR$3,0.7*MAX(AR$4:AR52)))</f>
        <v>11.553372511256331</v>
      </c>
      <c r="AS53" s="10">
        <f>IF((-$AI53+$AH53*AS$3)&gt;AS52,-$AI53+$AH53*AS$3,MAX(-$AI53+$AH53*AS$3,0.7*MAX(AS$4:AS52)))</f>
        <v>7.494079600000001</v>
      </c>
      <c r="AT53" s="7">
        <v>49</v>
      </c>
      <c r="AU53" s="6">
        <f t="shared" si="11"/>
        <v>2.3059203999999998</v>
      </c>
      <c r="AV53" s="10">
        <f t="shared" si="15"/>
        <v>20</v>
      </c>
      <c r="AW53" s="10">
        <f t="shared" si="15"/>
        <v>19</v>
      </c>
      <c r="AX53" s="10">
        <f t="shared" si="15"/>
        <v>18</v>
      </c>
      <c r="AY53" s="10">
        <f t="shared" si="15"/>
        <v>17</v>
      </c>
      <c r="AZ53" s="10">
        <f t="shared" si="15"/>
        <v>15</v>
      </c>
      <c r="BA53" s="10">
        <f t="shared" si="15"/>
        <v>14</v>
      </c>
      <c r="BB53" s="10">
        <f t="shared" si="15"/>
        <v>12</v>
      </c>
      <c r="BC53" s="10">
        <f t="shared" si="15"/>
        <v>10</v>
      </c>
      <c r="BD53" s="10">
        <f t="shared" si="15"/>
        <v>8</v>
      </c>
      <c r="BE53" s="10">
        <f t="shared" si="15"/>
        <v>5</v>
      </c>
    </row>
    <row r="54" spans="3:57">
      <c r="C54" s="1">
        <f t="shared" si="13"/>
        <v>51</v>
      </c>
      <c r="D54" s="3">
        <f t="shared" si="2"/>
        <v>0.37612001156935626</v>
      </c>
      <c r="E54" s="2">
        <f t="shared" si="3"/>
        <v>0.32403703492039299</v>
      </c>
      <c r="F54" s="2">
        <f t="shared" si="4"/>
        <v>0.28809720581775866</v>
      </c>
      <c r="G54" s="2">
        <f t="shared" si="5"/>
        <v>0.45166359162544867</v>
      </c>
      <c r="H54" s="2">
        <f t="shared" si="6"/>
        <v>0.31937438845342625</v>
      </c>
      <c r="J54" s="7">
        <v>50</v>
      </c>
      <c r="K54" s="17">
        <f t="shared" si="7"/>
        <v>2.5</v>
      </c>
      <c r="L54" s="10">
        <f t="shared" si="14"/>
        <v>21.272047386182646</v>
      </c>
      <c r="M54" s="10">
        <f t="shared" si="14"/>
        <v>20.062402647738882</v>
      </c>
      <c r="N54" s="10">
        <f t="shared" si="14"/>
        <v>18.774983355518586</v>
      </c>
      <c r="O54" s="10">
        <f t="shared" si="14"/>
        <v>17.392527130926087</v>
      </c>
      <c r="P54" s="10">
        <f t="shared" si="14"/>
        <v>15.890248582070704</v>
      </c>
      <c r="Q54" s="10">
        <f t="shared" si="14"/>
        <v>14.230249470757709</v>
      </c>
      <c r="R54" s="10">
        <f t="shared" si="14"/>
        <v>12.34908903522847</v>
      </c>
      <c r="S54" s="10">
        <f t="shared" si="14"/>
        <v>10.124228365658292</v>
      </c>
      <c r="T54" s="10">
        <f t="shared" si="14"/>
        <v>7.245688373094719</v>
      </c>
      <c r="U54" s="10">
        <f t="shared" si="14"/>
        <v>1.5811388300841902</v>
      </c>
      <c r="V54" s="7">
        <v>50</v>
      </c>
      <c r="W54" s="6">
        <f t="shared" si="9"/>
        <v>2.5</v>
      </c>
      <c r="X54" s="10">
        <f>CEILING(IF((1-$W54+$V54*X$3)&gt;X53,1-$W54+$V54*X$3,MAX(1-$W54+$V54*X$3,0.5*(MAX(X$4:X53)+1))),1)</f>
        <v>20</v>
      </c>
      <c r="Y54" s="10">
        <f>CEILING(IF((1-$W54+$V54*Y$3)&gt;Y53,1-$W54+$V54*Y$3,MAX(1-$W54+$V54*Y$3,0.5*(MAX(Y$4:Y53)+1))),1)</f>
        <v>19</v>
      </c>
      <c r="Z54" s="10">
        <f>CEILING(IF((1-$W54+$V54*Z$3)&gt;Z53,1-$W54+$V54*Z$3,MAX(1-$W54+$V54*Z$3,0.5*(MAX(Z$4:Z53)+1))),1)</f>
        <v>18</v>
      </c>
      <c r="AA54" s="10">
        <f>CEILING(IF((1-$W54+$V54*AA$3)&gt;AA53,1-$W54+$V54*AA$3,MAX(1-$W54+$V54*AA$3,0.5*(MAX(AA$4:AA53)+1))),1)</f>
        <v>16</v>
      </c>
      <c r="AB54" s="10">
        <f>CEILING(IF((1-$W54+$V54*AB$3)&gt;AB53,1-$W54+$V54*AB$3,MAX(1-$W54+$V54*AB$3,0.5*(MAX(AB$4:AB53)+1))),1)</f>
        <v>15</v>
      </c>
      <c r="AC54" s="10">
        <f>CEILING(IF((1-$W54+$V54*AC$3)&gt;AC53,1-$W54+$V54*AC$3,MAX(1-$W54+$V54*AC$3,0.5*(MAX(AC$4:AC53)+1))),1)</f>
        <v>13</v>
      </c>
      <c r="AD54" s="10">
        <f>CEILING(IF((1-$W54+$V54*AD$3)&gt;AD53,1-$W54+$V54*AD$3,MAX(1-$W54+$V54*AD$3,0.5*(MAX(AD$4:AD53)+1))),1)</f>
        <v>11</v>
      </c>
      <c r="AE54" s="10">
        <f>CEILING(IF((1-$W54+$V54*AE$3)&gt;AE53,1-$W54+$V54*AE$3,MAX(1-$W54+$V54*AE$3,0.5*(MAX(AE$4:AE53)+1))),1)</f>
        <v>9</v>
      </c>
      <c r="AF54" s="10">
        <f>CEILING(IF((1-$W54+$V54*AF$3)&gt;AF53,1-$W54+$V54*AF$3,MAX(1-$W54+$V54*AF$3,0.5*(MAX(AF$4:AF53)+1))),1)</f>
        <v>6</v>
      </c>
      <c r="AG54" s="10">
        <f>CEILING(IF((1-$W54+$V54*AG$3)&gt;AG53,1-$W54+$V54*AG$3,MAX(1-$W54+$V54*AG$3,0.5*(MAX(AG$4:AG53)+1))),1)</f>
        <v>2</v>
      </c>
      <c r="AH54" s="7">
        <v>50</v>
      </c>
      <c r="AI54" s="6">
        <f t="shared" si="10"/>
        <v>2.5</v>
      </c>
      <c r="AJ54" s="10">
        <f>IF((-$AI54+$AH54*AJ$3)&gt;AJ53,-$AI54+$AH54*AJ$3,MAX(-$AI54+$AH54*AJ$3,0.7*MAX(AJ$4:AJ53)))</f>
        <v>29.122776601683793</v>
      </c>
      <c r="AK54" s="10">
        <f>IF((-$AI54+$AH54*AK$3)&gt;AK53,-$AI54+$AH54*AK$3,MAX(-$AI54+$AH54*AK$3,0.7*MAX(AK$4:AK53)))</f>
        <v>27.5</v>
      </c>
      <c r="AL54" s="10">
        <f>IF((-$AI54+$AH54*AL$3)&gt;AL53,-$AI54+$AH54*AL$3,MAX(-$AI54+$AH54*AL$3,0.7*MAX(AL$4:AL53)))</f>
        <v>25.784271247461902</v>
      </c>
      <c r="AM54" s="10">
        <f>IF((-$AI54+$AH54*AM$3)&gt;AM53,-$AI54+$AH54*AM$3,MAX(-$AI54+$AH54*AM$3,0.7*MAX(AM$4:AM53)))</f>
        <v>23.957513110645909</v>
      </c>
      <c r="AN54" s="10">
        <f>IF((-$AI54+$AH54*AN$3)&gt;AN53,-$AI54+$AH54*AN$3,MAX(-$AI54+$AH54*AN$3,0.7*MAX(AN$4:AN53)))</f>
        <v>21.994897427831781</v>
      </c>
      <c r="AO54" s="10">
        <f>IF((-$AI54+$AH54*AO$3)&gt;AO53,-$AI54+$AH54*AO$3,MAX(-$AI54+$AH54*AO$3,0.7*MAX(AO$4:AO53)))</f>
        <v>19.860679774997898</v>
      </c>
      <c r="AP54" s="10">
        <f>IF((-$AI54+$AH54*AP$3)&gt;AP53,-$AI54+$AH54*AP$3,MAX(-$AI54+$AH54*AP$3,0.7*MAX(AP$4:AP53)))</f>
        <v>17.5</v>
      </c>
      <c r="AQ54" s="10">
        <f>IF((-$AI54+$AH54*AQ$3)&gt;AQ53,-$AI54+$AH54*AQ$3,MAX(-$AI54+$AH54*AQ$3,0.7*MAX(AQ$4:AQ53)))</f>
        <v>14.820508075688775</v>
      </c>
      <c r="AR54" s="10">
        <f>IF((-$AI54+$AH54*AR$3)&gt;AR53,-$AI54+$AH54*AR$3,MAX(-$AI54+$AH54*AR$3,0.7*MAX(AR$4:AR53)))</f>
        <v>11.642135623730951</v>
      </c>
      <c r="AS54" s="10">
        <f>IF((-$AI54+$AH54*AS$3)&gt;AS53,-$AI54+$AH54*AS$3,MAX(-$AI54+$AH54*AS$3,0.7*MAX(AS$4:AS53)))</f>
        <v>7.5</v>
      </c>
      <c r="AT54" s="7">
        <v>50</v>
      </c>
      <c r="AU54" s="6">
        <f t="shared" si="11"/>
        <v>2.5</v>
      </c>
      <c r="AV54" s="10">
        <f t="shared" si="15"/>
        <v>20</v>
      </c>
      <c r="AW54" s="10">
        <f t="shared" si="15"/>
        <v>19</v>
      </c>
      <c r="AX54" s="10">
        <f t="shared" si="15"/>
        <v>18</v>
      </c>
      <c r="AY54" s="10">
        <f t="shared" si="15"/>
        <v>17</v>
      </c>
      <c r="AZ54" s="10">
        <f t="shared" si="15"/>
        <v>15</v>
      </c>
      <c r="BA54" s="10">
        <f t="shared" si="15"/>
        <v>14</v>
      </c>
      <c r="BB54" s="10">
        <f t="shared" si="15"/>
        <v>12</v>
      </c>
      <c r="BC54" s="10">
        <f t="shared" si="15"/>
        <v>10</v>
      </c>
      <c r="BD54" s="10">
        <f t="shared" si="15"/>
        <v>8</v>
      </c>
      <c r="BE54" s="10">
        <f t="shared" si="15"/>
        <v>5</v>
      </c>
    </row>
    <row r="55" spans="3:57">
      <c r="C55" s="1">
        <f t="shared" si="13"/>
        <v>50</v>
      </c>
      <c r="D55" s="3">
        <f t="shared" si="2"/>
        <v>0.37376696182833685</v>
      </c>
      <c r="E55" s="2">
        <f t="shared" si="3"/>
        <v>0.32015621187164245</v>
      </c>
      <c r="F55" s="2">
        <f t="shared" si="4"/>
        <v>0.28460498941515416</v>
      </c>
      <c r="G55" s="2">
        <f t="shared" si="5"/>
        <v>0.44721359549995798</v>
      </c>
      <c r="H55" s="2">
        <f t="shared" si="6"/>
        <v>0.31622776601683794</v>
      </c>
      <c r="J55" s="7">
        <v>51</v>
      </c>
      <c r="K55" s="17">
        <f t="shared" si="7"/>
        <v>2.7060803999999998</v>
      </c>
      <c r="L55" s="10">
        <f t="shared" si="14"/>
        <v>21.6974883339063</v>
      </c>
      <c r="M55" s="10">
        <f t="shared" si="14"/>
        <v>20.463650700693659</v>
      </c>
      <c r="N55" s="10">
        <f t="shared" si="14"/>
        <v>19.150483022628958</v>
      </c>
      <c r="O55" s="10">
        <f t="shared" si="14"/>
        <v>17.740377673544607</v>
      </c>
      <c r="P55" s="10">
        <f t="shared" si="14"/>
        <v>16.208053553712119</v>
      </c>
      <c r="Q55" s="10">
        <f t="shared" si="14"/>
        <v>14.514854460172863</v>
      </c>
      <c r="R55" s="10">
        <f t="shared" si="14"/>
        <v>12.596070815933039</v>
      </c>
      <c r="S55" s="10">
        <f t="shared" si="14"/>
        <v>10.326712932971457</v>
      </c>
      <c r="T55" s="10">
        <f t="shared" si="14"/>
        <v>7.3906021405566138</v>
      </c>
      <c r="U55" s="10">
        <f t="shared" si="14"/>
        <v>1.6127616066858741</v>
      </c>
      <c r="V55" s="7">
        <v>51</v>
      </c>
      <c r="W55" s="6">
        <f t="shared" si="9"/>
        <v>2.7060803999999998</v>
      </c>
      <c r="X55" s="10">
        <f>CEILING(IF((1-$W55+$V55*X$3)&gt;X54,1-$W55+$V55*X$3,MAX(1-$W55+$V55*X$3,0.5*(MAX(X$4:X54)+1))),1)</f>
        <v>20</v>
      </c>
      <c r="Y55" s="10">
        <f>CEILING(IF((1-$W55+$V55*Y$3)&gt;Y54,1-$W55+$V55*Y$3,MAX(1-$W55+$V55*Y$3,0.5*(MAX(Y$4:Y54)+1))),1)</f>
        <v>19</v>
      </c>
      <c r="Z55" s="10">
        <f>CEILING(IF((1-$W55+$V55*Z$3)&gt;Z54,1-$W55+$V55*Z$3,MAX(1-$W55+$V55*Z$3,0.5*(MAX(Z$4:Z54)+1))),1)</f>
        <v>18</v>
      </c>
      <c r="AA55" s="10">
        <f>CEILING(IF((1-$W55+$V55*AA$3)&gt;AA54,1-$W55+$V55*AA$3,MAX(1-$W55+$V55*AA$3,0.5*(MAX(AA$4:AA54)+1))),1)</f>
        <v>17</v>
      </c>
      <c r="AB55" s="10">
        <f>CEILING(IF((1-$W55+$V55*AB$3)&gt;AB54,1-$W55+$V55*AB$3,MAX(1-$W55+$V55*AB$3,0.5*(MAX(AB$4:AB54)+1))),1)</f>
        <v>15</v>
      </c>
      <c r="AC55" s="10">
        <f>CEILING(IF((1-$W55+$V55*AC$3)&gt;AC54,1-$W55+$V55*AC$3,MAX(1-$W55+$V55*AC$3,0.5*(MAX(AC$4:AC54)+1))),1)</f>
        <v>13</v>
      </c>
      <c r="AD55" s="10">
        <f>CEILING(IF((1-$W55+$V55*AD$3)&gt;AD54,1-$W55+$V55*AD$3,MAX(1-$W55+$V55*AD$3,0.5*(MAX(AD$4:AD54)+1))),1)</f>
        <v>11</v>
      </c>
      <c r="AE55" s="10">
        <f>CEILING(IF((1-$W55+$V55*AE$3)&gt;AE54,1-$W55+$V55*AE$3,MAX(1-$W55+$V55*AE$3,0.5*(MAX(AE$4:AE54)+1))),1)</f>
        <v>9</v>
      </c>
      <c r="AF55" s="10">
        <f>CEILING(IF((1-$W55+$V55*AF$3)&gt;AF54,1-$W55+$V55*AF$3,MAX(1-$W55+$V55*AF$3,0.5*(MAX(AF$4:AF54)+1))),1)</f>
        <v>6</v>
      </c>
      <c r="AG55" s="10">
        <f>CEILING(IF((1-$W55+$V55*AG$3)&gt;AG54,1-$W55+$V55*AG$3,MAX(1-$W55+$V55*AG$3,0.5*(MAX(AG$4:AG54)+1))),1)</f>
        <v>2</v>
      </c>
      <c r="AH55" s="7">
        <v>51</v>
      </c>
      <c r="AI55" s="6">
        <f t="shared" si="10"/>
        <v>2.7060803999999998</v>
      </c>
      <c r="AJ55" s="10">
        <f>IF((-$AI55+$AH55*AJ$3)&gt;AJ54,-$AI55+$AH55*AJ$3,MAX(-$AI55+$AH55*AJ$3,0.7*MAX(AJ$4:AJ54)))</f>
        <v>29.549151733717469</v>
      </c>
      <c r="AK55" s="10">
        <f>IF((-$AI55+$AH55*AK$3)&gt;AK54,-$AI55+$AH55*AK$3,MAX(-$AI55+$AH55*AK$3,0.7*MAX(AK$4:AK54)))</f>
        <v>27.893919599999997</v>
      </c>
      <c r="AL55" s="10">
        <f>IF((-$AI55+$AH55*AL$3)&gt;AL54,-$AI55+$AH55*AL$3,MAX(-$AI55+$AH55*AL$3,0.7*MAX(AL$4:AL54)))</f>
        <v>26.143876272411138</v>
      </c>
      <c r="AM55" s="10">
        <f>IF((-$AI55+$AH55*AM$3)&gt;AM54,-$AI55+$AH55*AM$3,MAX(-$AI55+$AH55*AM$3,0.7*MAX(AM$4:AM54)))</f>
        <v>24.280582972858824</v>
      </c>
      <c r="AN55" s="10">
        <f>IF((-$AI55+$AH55*AN$3)&gt;AN54,-$AI55+$AH55*AN$3,MAX(-$AI55+$AH55*AN$3,0.7*MAX(AN$4:AN54)))</f>
        <v>22.278714976388414</v>
      </c>
      <c r="AO55" s="10">
        <f>IF((-$AI55+$AH55*AO$3)&gt;AO54,-$AI55+$AH55*AO$3,MAX(-$AI55+$AH55*AO$3,0.7*MAX(AO$4:AO54)))</f>
        <v>20.101812970497857</v>
      </c>
      <c r="AP55" s="10">
        <f>IF((-$AI55+$AH55*AP$3)&gt;AP54,-$AI55+$AH55*AP$3,MAX(-$AI55+$AH55*AP$3,0.7*MAX(AP$4:AP54)))</f>
        <v>17.693919600000001</v>
      </c>
      <c r="AQ55" s="10">
        <f>IF((-$AI55+$AH55*AQ$3)&gt;AQ54,-$AI55+$AH55*AQ$3,MAX(-$AI55+$AH55*AQ$3,0.7*MAX(AQ$4:AQ54)))</f>
        <v>14.960837837202549</v>
      </c>
      <c r="AR55" s="10">
        <f>IF((-$AI55+$AH55*AR$3)&gt;AR54,-$AI55+$AH55*AR$3,MAX(-$AI55+$AH55*AR$3,0.7*MAX(AR$4:AR54)))</f>
        <v>11.71889793620557</v>
      </c>
      <c r="AS55" s="10">
        <f>IF((-$AI55+$AH55*AS$3)&gt;AS54,-$AI55+$AH55*AS$3,MAX(-$AI55+$AH55*AS$3,0.7*MAX(AS$4:AS54)))</f>
        <v>7.4939196000000017</v>
      </c>
      <c r="AT55" s="7">
        <v>51</v>
      </c>
      <c r="AU55" s="6">
        <f t="shared" si="11"/>
        <v>2.7060803999999998</v>
      </c>
      <c r="AV55" s="10">
        <f t="shared" si="15"/>
        <v>21</v>
      </c>
      <c r="AW55" s="10">
        <f t="shared" si="15"/>
        <v>19</v>
      </c>
      <c r="AX55" s="10">
        <f t="shared" si="15"/>
        <v>18</v>
      </c>
      <c r="AY55" s="10">
        <f t="shared" si="15"/>
        <v>17</v>
      </c>
      <c r="AZ55" s="10">
        <f t="shared" si="15"/>
        <v>15</v>
      </c>
      <c r="BA55" s="10">
        <f t="shared" si="15"/>
        <v>14</v>
      </c>
      <c r="BB55" s="10">
        <f t="shared" si="15"/>
        <v>12</v>
      </c>
      <c r="BC55" s="10">
        <f t="shared" si="15"/>
        <v>10</v>
      </c>
      <c r="BD55" s="10">
        <f t="shared" si="15"/>
        <v>8</v>
      </c>
      <c r="BE55" s="10">
        <f t="shared" si="15"/>
        <v>5</v>
      </c>
    </row>
    <row r="56" spans="3:57">
      <c r="C56" s="1">
        <f t="shared" si="13"/>
        <v>49</v>
      </c>
      <c r="D56" s="3">
        <f t="shared" si="2"/>
        <v>0.37135720667043082</v>
      </c>
      <c r="E56" s="2">
        <f t="shared" si="3"/>
        <v>0.31622776601683794</v>
      </c>
      <c r="F56" s="2">
        <f t="shared" si="4"/>
        <v>0.28106938645110391</v>
      </c>
      <c r="G56" s="2">
        <f t="shared" si="5"/>
        <v>0.44271887242357311</v>
      </c>
      <c r="H56" s="2">
        <f t="shared" si="6"/>
        <v>0.31304951684997057</v>
      </c>
      <c r="J56" s="7">
        <v>52</v>
      </c>
      <c r="K56" s="17">
        <f t="shared" si="7"/>
        <v>2.9246463999999999</v>
      </c>
      <c r="L56" s="10">
        <f t="shared" si="14"/>
        <v>22.122929281629951</v>
      </c>
      <c r="M56" s="10">
        <f t="shared" si="14"/>
        <v>20.864898753648436</v>
      </c>
      <c r="N56" s="10">
        <f t="shared" si="14"/>
        <v>19.52598268973933</v>
      </c>
      <c r="O56" s="10">
        <f t="shared" si="14"/>
        <v>18.088228216163131</v>
      </c>
      <c r="P56" s="10">
        <f t="shared" si="14"/>
        <v>16.525858525353531</v>
      </c>
      <c r="Q56" s="10">
        <f t="shared" si="14"/>
        <v>14.799459449588017</v>
      </c>
      <c r="R56" s="10">
        <f t="shared" si="14"/>
        <v>12.843052596637609</v>
      </c>
      <c r="S56" s="10">
        <f t="shared" si="14"/>
        <v>10.529197500284623</v>
      </c>
      <c r="T56" s="10">
        <f t="shared" si="14"/>
        <v>7.5355159080185077</v>
      </c>
      <c r="U56" s="10">
        <f t="shared" si="14"/>
        <v>1.6443843832875578</v>
      </c>
      <c r="V56" s="7">
        <v>52</v>
      </c>
      <c r="W56" s="6">
        <f t="shared" si="9"/>
        <v>2.9246463999999999</v>
      </c>
      <c r="X56" s="10">
        <f>CEILING(IF((1-$W56+$V56*X$3)&gt;X55,1-$W56+$V56*X$3,MAX(1-$W56+$V56*X$3,0.5*(MAX(X$4:X55)+1))),1)</f>
        <v>21</v>
      </c>
      <c r="Y56" s="10">
        <f>CEILING(IF((1-$W56+$V56*Y$3)&gt;Y55,1-$W56+$V56*Y$3,MAX(1-$W56+$V56*Y$3,0.5*(MAX(Y$4:Y55)+1))),1)</f>
        <v>19</v>
      </c>
      <c r="Z56" s="10">
        <f>CEILING(IF((1-$W56+$V56*Z$3)&gt;Z55,1-$W56+$V56*Z$3,MAX(1-$W56+$V56*Z$3,0.5*(MAX(Z$4:Z55)+1))),1)</f>
        <v>18</v>
      </c>
      <c r="AA56" s="10">
        <f>CEILING(IF((1-$W56+$V56*AA$3)&gt;AA55,1-$W56+$V56*AA$3,MAX(1-$W56+$V56*AA$3,0.5*(MAX(AA$4:AA55)+1))),1)</f>
        <v>17</v>
      </c>
      <c r="AB56" s="10">
        <f>CEILING(IF((1-$W56+$V56*AB$3)&gt;AB55,1-$W56+$V56*AB$3,MAX(1-$W56+$V56*AB$3,0.5*(MAX(AB$4:AB55)+1))),1)</f>
        <v>15</v>
      </c>
      <c r="AC56" s="10">
        <f>CEILING(IF((1-$W56+$V56*AC$3)&gt;AC55,1-$W56+$V56*AC$3,MAX(1-$W56+$V56*AC$3,0.5*(MAX(AC$4:AC55)+1))),1)</f>
        <v>13</v>
      </c>
      <c r="AD56" s="10">
        <f>CEILING(IF((1-$W56+$V56*AD$3)&gt;AD55,1-$W56+$V56*AD$3,MAX(1-$W56+$V56*AD$3,0.5*(MAX(AD$4:AD55)+1))),1)</f>
        <v>11</v>
      </c>
      <c r="AE56" s="10">
        <f>CEILING(IF((1-$W56+$V56*AE$3)&gt;AE55,1-$W56+$V56*AE$3,MAX(1-$W56+$V56*AE$3,0.5*(MAX(AE$4:AE55)+1))),1)</f>
        <v>9</v>
      </c>
      <c r="AF56" s="10">
        <f>CEILING(IF((1-$W56+$V56*AF$3)&gt;AF55,1-$W56+$V56*AF$3,MAX(1-$W56+$V56*AF$3,0.5*(MAX(AF$4:AF55)+1))),1)</f>
        <v>6</v>
      </c>
      <c r="AG56" s="10">
        <f>CEILING(IF((1-$W56+$V56*AG$3)&gt;AG55,1-$W56+$V56*AG$3,MAX(1-$W56+$V56*AG$3,0.5*(MAX(AG$4:AG55)+1))),1)</f>
        <v>2</v>
      </c>
      <c r="AH56" s="7">
        <v>52</v>
      </c>
      <c r="AI56" s="6">
        <f t="shared" si="10"/>
        <v>2.9246463999999999</v>
      </c>
      <c r="AJ56" s="10">
        <f>IF((-$AI56+$AH56*AJ$3)&gt;AJ55,-$AI56+$AH56*AJ$3,MAX(-$AI56+$AH56*AJ$3,0.7*MAX(AJ$4:AJ55)))</f>
        <v>29.963041265751144</v>
      </c>
      <c r="AK56" s="10">
        <f>IF((-$AI56+$AH56*AK$3)&gt;AK55,-$AI56+$AH56*AK$3,MAX(-$AI56+$AH56*AK$3,0.7*MAX(AK$4:AK55)))</f>
        <v>28.275353599999999</v>
      </c>
      <c r="AL56" s="10">
        <f>IF((-$AI56+$AH56*AL$3)&gt;AL55,-$AI56+$AH56*AL$3,MAX(-$AI56+$AH56*AL$3,0.7*MAX(AL$4:AL55)))</f>
        <v>26.490995697360376</v>
      </c>
      <c r="AM56" s="10">
        <f>IF((-$AI56+$AH56*AM$3)&gt;AM55,-$AI56+$AH56*AM$3,MAX(-$AI56+$AH56*AM$3,0.7*MAX(AM$4:AM55)))</f>
        <v>24.591167235071744</v>
      </c>
      <c r="AN56" s="10">
        <f>IF((-$AI56+$AH56*AN$3)&gt;AN55,-$AI56+$AH56*AN$3,MAX(-$AI56+$AH56*AN$3,0.7*MAX(AN$4:AN55)))</f>
        <v>22.55004692494505</v>
      </c>
      <c r="AO56" s="10">
        <f>IF((-$AI56+$AH56*AO$3)&gt;AO55,-$AI56+$AH56*AO$3,MAX(-$AI56+$AH56*AO$3,0.7*MAX(AO$4:AO55)))</f>
        <v>20.330460565997814</v>
      </c>
      <c r="AP56" s="10">
        <f>IF((-$AI56+$AH56*AP$3)&gt;AP55,-$AI56+$AH56*AP$3,MAX(-$AI56+$AH56*AP$3,0.7*MAX(AP$4:AP55)))</f>
        <v>17.8753536</v>
      </c>
      <c r="AQ56" s="10">
        <f>IF((-$AI56+$AH56*AQ$3)&gt;AQ55,-$AI56+$AH56*AQ$3,MAX(-$AI56+$AH56*AQ$3,0.7*MAX(AQ$4:AQ55)))</f>
        <v>15.088681998716325</v>
      </c>
      <c r="AR56" s="10">
        <f>IF((-$AI56+$AH56*AR$3)&gt;AR55,-$AI56+$AH56*AR$3,MAX(-$AI56+$AH56*AR$3,0.7*MAX(AR$4:AR55)))</f>
        <v>11.783174648680188</v>
      </c>
      <c r="AS56" s="10">
        <f>IF((-$AI56+$AH56*AS$3)&gt;AS55,-$AI56+$AH56*AS$3,MAX(-$AI56+$AH56*AS$3,0.7*MAX(AS$4:AS55)))</f>
        <v>7.4753536</v>
      </c>
      <c r="AT56" s="7">
        <v>52</v>
      </c>
      <c r="AU56" s="6">
        <f t="shared" si="11"/>
        <v>2.9246463999999999</v>
      </c>
      <c r="AV56" s="10">
        <f t="shared" si="15"/>
        <v>21</v>
      </c>
      <c r="AW56" s="10">
        <f t="shared" si="15"/>
        <v>20</v>
      </c>
      <c r="AX56" s="10">
        <f t="shared" si="15"/>
        <v>18</v>
      </c>
      <c r="AY56" s="10">
        <f t="shared" si="15"/>
        <v>17</v>
      </c>
      <c r="AZ56" s="10">
        <f t="shared" si="15"/>
        <v>16</v>
      </c>
      <c r="BA56" s="10">
        <f t="shared" si="15"/>
        <v>14</v>
      </c>
      <c r="BB56" s="10">
        <f t="shared" si="15"/>
        <v>12</v>
      </c>
      <c r="BC56" s="10">
        <f t="shared" si="15"/>
        <v>10</v>
      </c>
      <c r="BD56" s="10">
        <f t="shared" si="15"/>
        <v>8</v>
      </c>
      <c r="BE56" s="10">
        <f t="shared" si="15"/>
        <v>5</v>
      </c>
    </row>
    <row r="57" spans="3:57">
      <c r="C57" s="1">
        <f t="shared" si="13"/>
        <v>48</v>
      </c>
      <c r="D57" s="3">
        <f t="shared" si="2"/>
        <v>0.36888794541139364</v>
      </c>
      <c r="E57" s="2">
        <f t="shared" si="3"/>
        <v>0.31224989991991992</v>
      </c>
      <c r="F57" s="2">
        <f t="shared" si="4"/>
        <v>0.27748873851023215</v>
      </c>
      <c r="G57" s="2">
        <f t="shared" si="5"/>
        <v>0.43817804600413296</v>
      </c>
      <c r="H57" s="2">
        <f t="shared" si="6"/>
        <v>0.30983866769659335</v>
      </c>
      <c r="J57" s="7">
        <v>53</v>
      </c>
      <c r="K57" s="17">
        <f t="shared" si="7"/>
        <v>3.1561923999999997</v>
      </c>
      <c r="L57" s="10">
        <f t="shared" si="14"/>
        <v>22.548370229353605</v>
      </c>
      <c r="M57" s="10">
        <f t="shared" si="14"/>
        <v>21.266146806603214</v>
      </c>
      <c r="N57" s="10">
        <f t="shared" si="14"/>
        <v>19.901482356849701</v>
      </c>
      <c r="O57" s="10">
        <f t="shared" si="14"/>
        <v>18.436078758781651</v>
      </c>
      <c r="P57" s="10">
        <f t="shared" si="14"/>
        <v>16.843663496994946</v>
      </c>
      <c r="Q57" s="10">
        <f t="shared" si="14"/>
        <v>15.084064439003171</v>
      </c>
      <c r="R57" s="10">
        <f t="shared" si="14"/>
        <v>13.090034377342178</v>
      </c>
      <c r="S57" s="10">
        <f t="shared" si="14"/>
        <v>10.73168206759779</v>
      </c>
      <c r="T57" s="10">
        <f t="shared" si="14"/>
        <v>7.6804296754804025</v>
      </c>
      <c r="U57" s="10">
        <f t="shared" si="14"/>
        <v>1.6760071598892416</v>
      </c>
      <c r="V57" s="7">
        <v>53</v>
      </c>
      <c r="W57" s="6">
        <f t="shared" si="9"/>
        <v>3.1561923999999997</v>
      </c>
      <c r="X57" s="10">
        <f>CEILING(IF((1-$W57+$V57*X$3)&gt;X56,1-$W57+$V57*X$3,MAX(1-$W57+$V57*X$3,0.5*(MAX(X$4:X56)+1))),1)</f>
        <v>21</v>
      </c>
      <c r="Y57" s="10">
        <f>CEILING(IF((1-$W57+$V57*Y$3)&gt;Y56,1-$W57+$V57*Y$3,MAX(1-$W57+$V57*Y$3,0.5*(MAX(Y$4:Y56)+1))),1)</f>
        <v>20</v>
      </c>
      <c r="Z57" s="10">
        <f>CEILING(IF((1-$W57+$V57*Z$3)&gt;Z56,1-$W57+$V57*Z$3,MAX(1-$W57+$V57*Z$3,0.5*(MAX(Z$4:Z56)+1))),1)</f>
        <v>18</v>
      </c>
      <c r="AA57" s="10">
        <f>CEILING(IF((1-$W57+$V57*AA$3)&gt;AA56,1-$W57+$V57*AA$3,MAX(1-$W57+$V57*AA$3,0.5*(MAX(AA$4:AA56)+1))),1)</f>
        <v>17</v>
      </c>
      <c r="AB57" s="10">
        <f>CEILING(IF((1-$W57+$V57*AB$3)&gt;AB56,1-$W57+$V57*AB$3,MAX(1-$W57+$V57*AB$3,0.5*(MAX(AB$4:AB56)+1))),1)</f>
        <v>15</v>
      </c>
      <c r="AC57" s="10">
        <f>CEILING(IF((1-$W57+$V57*AC$3)&gt;AC56,1-$W57+$V57*AC$3,MAX(1-$W57+$V57*AC$3,0.5*(MAX(AC$4:AC56)+1))),1)</f>
        <v>13</v>
      </c>
      <c r="AD57" s="10">
        <f>CEILING(IF((1-$W57+$V57*AD$3)&gt;AD56,1-$W57+$V57*AD$3,MAX(1-$W57+$V57*AD$3,0.5*(MAX(AD$4:AD56)+1))),1)</f>
        <v>11</v>
      </c>
      <c r="AE57" s="10">
        <f>CEILING(IF((1-$W57+$V57*AE$3)&gt;AE56,1-$W57+$V57*AE$3,MAX(1-$W57+$V57*AE$3,0.5*(MAX(AE$4:AE56)+1))),1)</f>
        <v>9</v>
      </c>
      <c r="AF57" s="10">
        <f>CEILING(IF((1-$W57+$V57*AF$3)&gt;AF56,1-$W57+$V57*AF$3,MAX(1-$W57+$V57*AF$3,0.5*(MAX(AF$4:AF56)+1))),1)</f>
        <v>6</v>
      </c>
      <c r="AG57" s="10">
        <f>CEILING(IF((1-$W57+$V57*AG$3)&gt;AG56,1-$W57+$V57*AG$3,MAX(1-$W57+$V57*AG$3,0.5*(MAX(AG$4:AG56)+1))),1)</f>
        <v>2</v>
      </c>
      <c r="AH57" s="7">
        <v>53</v>
      </c>
      <c r="AI57" s="6">
        <f t="shared" si="10"/>
        <v>3.1561923999999997</v>
      </c>
      <c r="AJ57" s="10">
        <f>IF((-$AI57+$AH57*AJ$3)&gt;AJ56,-$AI57+$AH57*AJ$3,MAX(-$AI57+$AH57*AJ$3,0.7*MAX(AJ$4:AJ56)))</f>
        <v>30.36395079778482</v>
      </c>
      <c r="AK57" s="10">
        <f>IF((-$AI57+$AH57*AK$3)&gt;AK56,-$AI57+$AH57*AK$3,MAX(-$AI57+$AH57*AK$3,0.7*MAX(AK$4:AK56)))</f>
        <v>28.643807599999999</v>
      </c>
      <c r="AL57" s="10">
        <f>IF((-$AI57+$AH57*AL$3)&gt;AL56,-$AI57+$AH57*AL$3,MAX(-$AI57+$AH57*AL$3,0.7*MAX(AL$4:AL56)))</f>
        <v>26.825135122309618</v>
      </c>
      <c r="AM57" s="10">
        <f>IF((-$AI57+$AH57*AM$3)&gt;AM56,-$AI57+$AH57*AM$3,MAX(-$AI57+$AH57*AM$3,0.7*MAX(AM$4:AM56)))</f>
        <v>24.888771497284665</v>
      </c>
      <c r="AN57" s="10">
        <f>IF((-$AI57+$AH57*AN$3)&gt;AN56,-$AI57+$AH57*AN$3,MAX(-$AI57+$AH57*AN$3,0.7*MAX(AN$4:AN56)))</f>
        <v>22.808398873501687</v>
      </c>
      <c r="AO57" s="10">
        <f>IF((-$AI57+$AH57*AO$3)&gt;AO56,-$AI57+$AH57*AO$3,MAX(-$AI57+$AH57*AO$3,0.7*MAX(AO$4:AO56)))</f>
        <v>20.546128161497776</v>
      </c>
      <c r="AP57" s="10">
        <f>IF((-$AI57+$AH57*AP$3)&gt;AP56,-$AI57+$AH57*AP$3,MAX(-$AI57+$AH57*AP$3,0.7*MAX(AP$4:AP56)))</f>
        <v>18.043807600000004</v>
      </c>
      <c r="AQ57" s="10">
        <f>IF((-$AI57+$AH57*AQ$3)&gt;AQ56,-$AI57+$AH57*AQ$3,MAX(-$AI57+$AH57*AQ$3,0.7*MAX(AQ$4:AQ56)))</f>
        <v>15.203546160230099</v>
      </c>
      <c r="AR57" s="10">
        <f>IF((-$AI57+$AH57*AR$3)&gt;AR56,-$AI57+$AH57*AR$3,MAX(-$AI57+$AH57*AR$3,0.7*MAX(AR$4:AR56)))</f>
        <v>11.834471361154808</v>
      </c>
      <c r="AS57" s="10">
        <f>IF((-$AI57+$AH57*AS$3)&gt;AS56,-$AI57+$AH57*AS$3,MAX(-$AI57+$AH57*AS$3,0.7*MAX(AS$4:AS56)))</f>
        <v>7.4438076000000013</v>
      </c>
      <c r="AT57" s="7">
        <v>53</v>
      </c>
      <c r="AU57" s="6">
        <f t="shared" si="11"/>
        <v>3.1561923999999997</v>
      </c>
      <c r="AV57" s="10">
        <f t="shared" si="15"/>
        <v>21</v>
      </c>
      <c r="AW57" s="10">
        <f t="shared" si="15"/>
        <v>20</v>
      </c>
      <c r="AX57" s="10">
        <f t="shared" si="15"/>
        <v>19</v>
      </c>
      <c r="AY57" s="10">
        <f t="shared" si="15"/>
        <v>17</v>
      </c>
      <c r="AZ57" s="10">
        <f t="shared" si="15"/>
        <v>16</v>
      </c>
      <c r="BA57" s="10">
        <f t="shared" si="15"/>
        <v>14</v>
      </c>
      <c r="BB57" s="10">
        <f t="shared" si="15"/>
        <v>12</v>
      </c>
      <c r="BC57" s="10">
        <f t="shared" si="15"/>
        <v>10</v>
      </c>
      <c r="BD57" s="10">
        <f t="shared" si="15"/>
        <v>8</v>
      </c>
      <c r="BE57" s="10">
        <f t="shared" si="15"/>
        <v>5</v>
      </c>
    </row>
    <row r="58" spans="3:57">
      <c r="C58" s="1">
        <f t="shared" si="13"/>
        <v>47</v>
      </c>
      <c r="D58" s="3">
        <f t="shared" si="2"/>
        <v>0.36635616461296461</v>
      </c>
      <c r="E58" s="2">
        <f t="shared" si="3"/>
        <v>0.30822070014844877</v>
      </c>
      <c r="F58" s="2">
        <f t="shared" si="4"/>
        <v>0.27386127875258304</v>
      </c>
      <c r="G58" s="2">
        <f t="shared" si="5"/>
        <v>0.43358966777357599</v>
      </c>
      <c r="H58" s="2">
        <f t="shared" si="6"/>
        <v>0.30659419433511786</v>
      </c>
      <c r="J58" s="7">
        <v>54</v>
      </c>
      <c r="K58" s="17">
        <f t="shared" si="7"/>
        <v>3.4012224</v>
      </c>
      <c r="L58" s="10">
        <f t="shared" si="14"/>
        <v>22.973811177077259</v>
      </c>
      <c r="M58" s="10">
        <f t="shared" si="14"/>
        <v>21.667394859557991</v>
      </c>
      <c r="N58" s="10">
        <f t="shared" si="14"/>
        <v>20.276982023960073</v>
      </c>
      <c r="O58" s="10">
        <f t="shared" si="14"/>
        <v>18.783929301400171</v>
      </c>
      <c r="P58" s="10">
        <f t="shared" si="14"/>
        <v>17.161468468636361</v>
      </c>
      <c r="Q58" s="10">
        <f t="shared" si="14"/>
        <v>15.368669428418325</v>
      </c>
      <c r="R58" s="10">
        <f t="shared" si="14"/>
        <v>13.337016158046747</v>
      </c>
      <c r="S58" s="10">
        <f t="shared" si="14"/>
        <v>10.934166634910955</v>
      </c>
      <c r="T58" s="10">
        <f t="shared" si="14"/>
        <v>7.8253434429422963</v>
      </c>
      <c r="U58" s="10">
        <f t="shared" si="14"/>
        <v>1.7076299364909255</v>
      </c>
      <c r="V58" s="7">
        <v>54</v>
      </c>
      <c r="W58" s="6">
        <f t="shared" si="9"/>
        <v>3.4012224</v>
      </c>
      <c r="X58" s="10">
        <f>CEILING(IF((1-$W58+$V58*X$3)&gt;X57,1-$W58+$V58*X$3,MAX(1-$W58+$V58*X$3,0.5*(MAX(X$4:X57)+1))),1)</f>
        <v>21</v>
      </c>
      <c r="Y58" s="10">
        <f>CEILING(IF((1-$W58+$V58*Y$3)&gt;Y57,1-$W58+$V58*Y$3,MAX(1-$W58+$V58*Y$3,0.5*(MAX(Y$4:Y57)+1))),1)</f>
        <v>20</v>
      </c>
      <c r="Z58" s="10">
        <f>CEILING(IF((1-$W58+$V58*Z$3)&gt;Z57,1-$W58+$V58*Z$3,MAX(1-$W58+$V58*Z$3,0.5*(MAX(Z$4:Z57)+1))),1)</f>
        <v>18</v>
      </c>
      <c r="AA58" s="10">
        <f>CEILING(IF((1-$W58+$V58*AA$3)&gt;AA57,1-$W58+$V58*AA$3,MAX(1-$W58+$V58*AA$3,0.5*(MAX(AA$4:AA57)+1))),1)</f>
        <v>17</v>
      </c>
      <c r="AB58" s="10">
        <f>CEILING(IF((1-$W58+$V58*AB$3)&gt;AB57,1-$W58+$V58*AB$3,MAX(1-$W58+$V58*AB$3,0.5*(MAX(AB$4:AB57)+1))),1)</f>
        <v>15</v>
      </c>
      <c r="AC58" s="10">
        <f>CEILING(IF((1-$W58+$V58*AC$3)&gt;AC57,1-$W58+$V58*AC$3,MAX(1-$W58+$V58*AC$3,0.5*(MAX(AC$4:AC57)+1))),1)</f>
        <v>13</v>
      </c>
      <c r="AD58" s="10">
        <f>CEILING(IF((1-$W58+$V58*AD$3)&gt;AD57,1-$W58+$V58*AD$3,MAX(1-$W58+$V58*AD$3,0.5*(MAX(AD$4:AD57)+1))),1)</f>
        <v>11</v>
      </c>
      <c r="AE58" s="10">
        <f>CEILING(IF((1-$W58+$V58*AE$3)&gt;AE57,1-$W58+$V58*AE$3,MAX(1-$W58+$V58*AE$3,0.5*(MAX(AE$4:AE57)+1))),1)</f>
        <v>9</v>
      </c>
      <c r="AF58" s="10">
        <f>CEILING(IF((1-$W58+$V58*AF$3)&gt;AF57,1-$W58+$V58*AF$3,MAX(1-$W58+$V58*AF$3,0.5*(MAX(AF$4:AF57)+1))),1)</f>
        <v>6</v>
      </c>
      <c r="AG58" s="10">
        <f>CEILING(IF((1-$W58+$V58*AG$3)&gt;AG57,1-$W58+$V58*AG$3,MAX(1-$W58+$V58*AG$3,0.5*(MAX(AG$4:AG57)+1))),1)</f>
        <v>2</v>
      </c>
      <c r="AH58" s="7">
        <v>54</v>
      </c>
      <c r="AI58" s="6">
        <f t="shared" si="10"/>
        <v>3.4012224</v>
      </c>
      <c r="AJ58" s="10">
        <f>IF((-$AI58+$AH58*AJ$3)&gt;AJ57,-$AI58+$AH58*AJ$3,MAX(-$AI58+$AH58*AJ$3,0.7*MAX(AJ$4:AJ57)))</f>
        <v>30.751376329818498</v>
      </c>
      <c r="AK58" s="10">
        <f>IF((-$AI58+$AH58*AK$3)&gt;AK57,-$AI58+$AH58*AK$3,MAX(-$AI58+$AH58*AK$3,0.7*MAX(AK$4:AK57)))</f>
        <v>28.998777599999997</v>
      </c>
      <c r="AL58" s="10">
        <f>IF((-$AI58+$AH58*AL$3)&gt;AL57,-$AI58+$AH58*AL$3,MAX(-$AI58+$AH58*AL$3,0.7*MAX(AL$4:AL57)))</f>
        <v>27.145790547258855</v>
      </c>
      <c r="AM58" s="10">
        <f>IF((-$AI58+$AH58*AM$3)&gt;AM57,-$AI58+$AH58*AM$3,MAX(-$AI58+$AH58*AM$3,0.7*MAX(AM$4:AM57)))</f>
        <v>25.172891759497581</v>
      </c>
      <c r="AN58" s="10">
        <f>IF((-$AI58+$AH58*AN$3)&gt;AN57,-$AI58+$AH58*AN$3,MAX(-$AI58+$AH58*AN$3,0.7*MAX(AN$4:AN57)))</f>
        <v>23.053266822058319</v>
      </c>
      <c r="AO58" s="10">
        <f>IF((-$AI58+$AH58*AO$3)&gt;AO57,-$AI58+$AH58*AO$3,MAX(-$AI58+$AH58*AO$3,0.7*MAX(AO$4:AO57)))</f>
        <v>20.74831175699773</v>
      </c>
      <c r="AP58" s="10">
        <f>IF((-$AI58+$AH58*AP$3)&gt;AP57,-$AI58+$AH58*AP$3,MAX(-$AI58+$AH58*AP$3,0.7*MAX(AP$4:AP57)))</f>
        <v>18.1987776</v>
      </c>
      <c r="AQ58" s="10">
        <f>IF((-$AI58+$AH58*AQ$3)&gt;AQ57,-$AI58+$AH58*AQ$3,MAX(-$AI58+$AH58*AQ$3,0.7*MAX(AQ$4:AQ57)))</f>
        <v>15.304926321743876</v>
      </c>
      <c r="AR58" s="10">
        <f>IF((-$AI58+$AH58*AR$3)&gt;AR57,-$AI58+$AH58*AR$3,MAX(-$AI58+$AH58*AR$3,0.7*MAX(AR$4:AR57)))</f>
        <v>11.872284073629427</v>
      </c>
      <c r="AS58" s="10">
        <f>IF((-$AI58+$AH58*AS$3)&gt;AS57,-$AI58+$AH58*AS$3,MAX(-$AI58+$AH58*AS$3,0.7*MAX(AS$4:AS57)))</f>
        <v>7.3987776000000007</v>
      </c>
      <c r="AT58" s="7">
        <v>54</v>
      </c>
      <c r="AU58" s="6">
        <f t="shared" si="11"/>
        <v>3.4012224</v>
      </c>
      <c r="AV58" s="10">
        <f t="shared" si="15"/>
        <v>21</v>
      </c>
      <c r="AW58" s="10">
        <f t="shared" si="15"/>
        <v>20</v>
      </c>
      <c r="AX58" s="10">
        <f t="shared" si="15"/>
        <v>19</v>
      </c>
      <c r="AY58" s="10">
        <f t="shared" si="15"/>
        <v>17</v>
      </c>
      <c r="AZ58" s="10">
        <f t="shared" si="15"/>
        <v>16</v>
      </c>
      <c r="BA58" s="10">
        <f t="shared" si="15"/>
        <v>14</v>
      </c>
      <c r="BB58" s="10">
        <f t="shared" si="15"/>
        <v>12</v>
      </c>
      <c r="BC58" s="10">
        <f t="shared" si="15"/>
        <v>10</v>
      </c>
      <c r="BD58" s="10">
        <f t="shared" si="15"/>
        <v>8</v>
      </c>
      <c r="BE58" s="10">
        <f t="shared" si="15"/>
        <v>5</v>
      </c>
    </row>
    <row r="59" spans="3:57">
      <c r="C59" s="1">
        <f t="shared" si="13"/>
        <v>46</v>
      </c>
      <c r="D59" s="3">
        <f t="shared" si="2"/>
        <v>0.36375861597263859</v>
      </c>
      <c r="E59" s="2">
        <f t="shared" si="3"/>
        <v>0.30413812651491096</v>
      </c>
      <c r="F59" s="2">
        <f t="shared" si="4"/>
        <v>0.27018512172212594</v>
      </c>
      <c r="G59" s="2">
        <f t="shared" si="5"/>
        <v>0.42895221179054432</v>
      </c>
      <c r="H59" s="2">
        <f t="shared" si="6"/>
        <v>0.30331501776206204</v>
      </c>
      <c r="J59" s="7">
        <v>55</v>
      </c>
      <c r="K59" s="17">
        <f t="shared" si="7"/>
        <v>3.66025</v>
      </c>
      <c r="L59" s="10">
        <f t="shared" si="14"/>
        <v>23.39925212480091</v>
      </c>
      <c r="M59" s="10">
        <f t="shared" si="14"/>
        <v>22.068642912512768</v>
      </c>
      <c r="N59" s="10">
        <f t="shared" si="14"/>
        <v>20.652481691070445</v>
      </c>
      <c r="O59" s="10">
        <f t="shared" si="14"/>
        <v>19.131779844018695</v>
      </c>
      <c r="P59" s="10">
        <f t="shared" si="14"/>
        <v>17.479273440277776</v>
      </c>
      <c r="Q59" s="10">
        <f t="shared" si="14"/>
        <v>15.65327441783348</v>
      </c>
      <c r="R59" s="10">
        <f t="shared" si="14"/>
        <v>13.583997938751317</v>
      </c>
      <c r="S59" s="10">
        <f t="shared" si="14"/>
        <v>11.136651202224121</v>
      </c>
      <c r="T59" s="10">
        <f t="shared" si="14"/>
        <v>7.9702572104041911</v>
      </c>
      <c r="U59" s="10">
        <f t="shared" si="14"/>
        <v>1.7392527130926092</v>
      </c>
      <c r="V59" s="7">
        <v>55</v>
      </c>
      <c r="W59" s="6">
        <f t="shared" si="9"/>
        <v>3.66025</v>
      </c>
      <c r="X59" s="10">
        <f>CEILING(IF((1-$W59+$V59*X$3)&gt;X58,1-$W59+$V59*X$3,MAX(1-$W59+$V59*X$3,0.5*(MAX(X$4:X58)+1))),1)</f>
        <v>21</v>
      </c>
      <c r="Y59" s="10">
        <f>CEILING(IF((1-$W59+$V59*Y$3)&gt;Y58,1-$W59+$V59*Y$3,MAX(1-$W59+$V59*Y$3,0.5*(MAX(Y$4:Y58)+1))),1)</f>
        <v>20</v>
      </c>
      <c r="Z59" s="10">
        <f>CEILING(IF((1-$W59+$V59*Z$3)&gt;Z58,1-$W59+$V59*Z$3,MAX(1-$W59+$V59*Z$3,0.5*(MAX(Z$4:Z58)+1))),1)</f>
        <v>18</v>
      </c>
      <c r="AA59" s="10">
        <f>CEILING(IF((1-$W59+$V59*AA$3)&gt;AA58,1-$W59+$V59*AA$3,MAX(1-$W59+$V59*AA$3,0.5*(MAX(AA$4:AA58)+1))),1)</f>
        <v>17</v>
      </c>
      <c r="AB59" s="10">
        <f>CEILING(IF((1-$W59+$V59*AB$3)&gt;AB58,1-$W59+$V59*AB$3,MAX(1-$W59+$V59*AB$3,0.5*(MAX(AB$4:AB58)+1))),1)</f>
        <v>15</v>
      </c>
      <c r="AC59" s="10">
        <f>CEILING(IF((1-$W59+$V59*AC$3)&gt;AC58,1-$W59+$V59*AC$3,MAX(1-$W59+$V59*AC$3,0.5*(MAX(AC$4:AC58)+1))),1)</f>
        <v>13</v>
      </c>
      <c r="AD59" s="10">
        <f>CEILING(IF((1-$W59+$V59*AD$3)&gt;AD58,1-$W59+$V59*AD$3,MAX(1-$W59+$V59*AD$3,0.5*(MAX(AD$4:AD58)+1))),1)</f>
        <v>11</v>
      </c>
      <c r="AE59" s="10">
        <f>CEILING(IF((1-$W59+$V59*AE$3)&gt;AE58,1-$W59+$V59*AE$3,MAX(1-$W59+$V59*AE$3,0.5*(MAX(AE$4:AE58)+1))),1)</f>
        <v>9</v>
      </c>
      <c r="AF59" s="10">
        <f>CEILING(IF((1-$W59+$V59*AF$3)&gt;AF58,1-$W59+$V59*AF$3,MAX(1-$W59+$V59*AF$3,0.5*(MAX(AF$4:AF58)+1))),1)</f>
        <v>6</v>
      </c>
      <c r="AG59" s="10">
        <f>CEILING(IF((1-$W59+$V59*AG$3)&gt;AG58,1-$W59+$V59*AG$3,MAX(1-$W59+$V59*AG$3,0.5*(MAX(AG$4:AG58)+1))),1)</f>
        <v>2</v>
      </c>
      <c r="AH59" s="7">
        <v>55</v>
      </c>
      <c r="AI59" s="6">
        <f t="shared" si="10"/>
        <v>3.66025</v>
      </c>
      <c r="AJ59" s="10">
        <f>IF((-$AI59+$AH59*AJ$3)&gt;AJ58,-$AI59+$AH59*AJ$3,MAX(-$AI59+$AH59*AJ$3,0.7*MAX(AJ$4:AJ58)))</f>
        <v>31.124804261852173</v>
      </c>
      <c r="AK59" s="10">
        <f>IF((-$AI59+$AH59*AK$3)&gt;AK58,-$AI59+$AH59*AK$3,MAX(-$AI59+$AH59*AK$3,0.7*MAX(AK$4:AK58)))</f>
        <v>29.339749999999999</v>
      </c>
      <c r="AL59" s="10">
        <f>IF((-$AI59+$AH59*AL$3)&gt;AL58,-$AI59+$AH59*AL$3,MAX(-$AI59+$AH59*AL$3,0.7*MAX(AL$4:AL58)))</f>
        <v>27.452448372208089</v>
      </c>
      <c r="AM59" s="10">
        <f>IF((-$AI59+$AH59*AM$3)&gt;AM58,-$AI59+$AH59*AM$3,MAX(-$AI59+$AH59*AM$3,0.7*MAX(AM$4:AM58)))</f>
        <v>25.443014421710497</v>
      </c>
      <c r="AN59" s="10">
        <f>IF((-$AI59+$AH59*AN$3)&gt;AN58,-$AI59+$AH59*AN$3,MAX(-$AI59+$AH59*AN$3,0.7*MAX(AN$4:AN58)))</f>
        <v>23.284137170614958</v>
      </c>
      <c r="AO59" s="10">
        <f>IF((-$AI59+$AH59*AO$3)&gt;AO58,-$AI59+$AH59*AO$3,MAX(-$AI59+$AH59*AO$3,0.7*MAX(AO$4:AO58)))</f>
        <v>20.936497752497687</v>
      </c>
      <c r="AP59" s="10">
        <f>IF((-$AI59+$AH59*AP$3)&gt;AP58,-$AI59+$AH59*AP$3,MAX(-$AI59+$AH59*AP$3,0.7*MAX(AP$4:AP58)))</f>
        <v>18.339749999999999</v>
      </c>
      <c r="AQ59" s="10">
        <f>IF((-$AI59+$AH59*AQ$3)&gt;AQ58,-$AI59+$AH59*AQ$3,MAX(-$AI59+$AH59*AQ$3,0.7*MAX(AQ$4:AQ58)))</f>
        <v>15.39230888325765</v>
      </c>
      <c r="AR59" s="10">
        <f>IF((-$AI59+$AH59*AR$3)&gt;AR58,-$AI59+$AH59*AR$3,MAX(-$AI59+$AH59*AR$3,0.7*MAX(AR$4:AR58)))</f>
        <v>11.896099186104045</v>
      </c>
      <c r="AS59" s="10">
        <f>IF((-$AI59+$AH59*AS$3)&gt;AS58,-$AI59+$AH59*AS$3,MAX(-$AI59+$AH59*AS$3,0.7*MAX(AS$4:AS58)))</f>
        <v>7.3397500000000004</v>
      </c>
      <c r="AT59" s="7">
        <v>55</v>
      </c>
      <c r="AU59" s="6">
        <f t="shared" si="11"/>
        <v>3.66025</v>
      </c>
      <c r="AV59" s="10">
        <f t="shared" si="15"/>
        <v>21</v>
      </c>
      <c r="AW59" s="10">
        <f t="shared" si="15"/>
        <v>20</v>
      </c>
      <c r="AX59" s="10">
        <f t="shared" si="15"/>
        <v>19</v>
      </c>
      <c r="AY59" s="10">
        <f t="shared" si="15"/>
        <v>17</v>
      </c>
      <c r="AZ59" s="10">
        <f t="shared" si="15"/>
        <v>16</v>
      </c>
      <c r="BA59" s="10">
        <f t="shared" si="15"/>
        <v>14</v>
      </c>
      <c r="BB59" s="10">
        <f t="shared" si="15"/>
        <v>12</v>
      </c>
      <c r="BC59" s="10">
        <f t="shared" si="15"/>
        <v>10</v>
      </c>
      <c r="BD59" s="10">
        <f t="shared" si="15"/>
        <v>8</v>
      </c>
      <c r="BE59" s="10">
        <f t="shared" si="15"/>
        <v>5</v>
      </c>
    </row>
    <row r="60" spans="3:57">
      <c r="C60" s="1">
        <f t="shared" si="13"/>
        <v>45</v>
      </c>
      <c r="D60" s="3">
        <f t="shared" si="2"/>
        <v>0.36109179126442242</v>
      </c>
      <c r="E60" s="2">
        <f t="shared" si="3"/>
        <v>0.3</v>
      </c>
      <c r="F60" s="2">
        <f t="shared" si="4"/>
        <v>0.26645825188948458</v>
      </c>
      <c r="G60" s="2">
        <f t="shared" si="5"/>
        <v>0.42426406871192845</v>
      </c>
      <c r="H60" s="2">
        <f t="shared" si="6"/>
        <v>0.3</v>
      </c>
      <c r="J60" s="7">
        <v>56</v>
      </c>
      <c r="K60" s="17">
        <f t="shared" si="7"/>
        <v>3.9337983999999997</v>
      </c>
      <c r="L60" s="10">
        <f t="shared" si="14"/>
        <v>23.824693072524564</v>
      </c>
      <c r="M60" s="10">
        <f t="shared" si="14"/>
        <v>22.469890965467545</v>
      </c>
      <c r="N60" s="10">
        <f t="shared" si="14"/>
        <v>21.027981358180817</v>
      </c>
      <c r="O60" s="10">
        <f t="shared" si="14"/>
        <v>19.479630386637215</v>
      </c>
      <c r="P60" s="10">
        <f t="shared" si="14"/>
        <v>17.797078411919188</v>
      </c>
      <c r="Q60" s="10">
        <f t="shared" si="14"/>
        <v>15.937879407248634</v>
      </c>
      <c r="R60" s="10">
        <f t="shared" si="14"/>
        <v>13.830979719455886</v>
      </c>
      <c r="S60" s="10">
        <f t="shared" si="14"/>
        <v>11.339135769537286</v>
      </c>
      <c r="T60" s="10">
        <f t="shared" si="14"/>
        <v>8.1151709778660859</v>
      </c>
      <c r="U60" s="10">
        <f t="shared" si="14"/>
        <v>1.7708754896942931</v>
      </c>
      <c r="V60" s="7">
        <v>56</v>
      </c>
      <c r="W60" s="6">
        <f t="shared" si="9"/>
        <v>3.9337983999999997</v>
      </c>
      <c r="X60" s="10">
        <f>CEILING(IF((1-$W60+$V60*X$3)&gt;X59,1-$W60+$V60*X$3,MAX(1-$W60+$V60*X$3,0.5*(MAX(X$4:X59)+1))),1)</f>
        <v>21</v>
      </c>
      <c r="Y60" s="10">
        <f>CEILING(IF((1-$W60+$V60*Y$3)&gt;Y59,1-$W60+$V60*Y$3,MAX(1-$W60+$V60*Y$3,0.5*(MAX(Y$4:Y59)+1))),1)</f>
        <v>20</v>
      </c>
      <c r="Z60" s="10">
        <f>CEILING(IF((1-$W60+$V60*Z$3)&gt;Z59,1-$W60+$V60*Z$3,MAX(1-$W60+$V60*Z$3,0.5*(MAX(Z$4:Z59)+1))),1)</f>
        <v>19</v>
      </c>
      <c r="AA60" s="10">
        <f>CEILING(IF((1-$W60+$V60*AA$3)&gt;AA59,1-$W60+$V60*AA$3,MAX(1-$W60+$V60*AA$3,0.5*(MAX(AA$4:AA59)+1))),1)</f>
        <v>17</v>
      </c>
      <c r="AB60" s="10">
        <f>CEILING(IF((1-$W60+$V60*AB$3)&gt;AB59,1-$W60+$V60*AB$3,MAX(1-$W60+$V60*AB$3,0.5*(MAX(AB$4:AB59)+1))),1)</f>
        <v>15</v>
      </c>
      <c r="AC60" s="10">
        <f>CEILING(IF((1-$W60+$V60*AC$3)&gt;AC59,1-$W60+$V60*AC$3,MAX(1-$W60+$V60*AC$3,0.5*(MAX(AC$4:AC59)+1))),1)</f>
        <v>14</v>
      </c>
      <c r="AD60" s="10">
        <f>CEILING(IF((1-$W60+$V60*AD$3)&gt;AD59,1-$W60+$V60*AD$3,MAX(1-$W60+$V60*AD$3,0.5*(MAX(AD$4:AD59)+1))),1)</f>
        <v>11</v>
      </c>
      <c r="AE60" s="10">
        <f>CEILING(IF((1-$W60+$V60*AE$3)&gt;AE59,1-$W60+$V60*AE$3,MAX(1-$W60+$V60*AE$3,0.5*(MAX(AE$4:AE59)+1))),1)</f>
        <v>9</v>
      </c>
      <c r="AF60" s="10">
        <f>CEILING(IF((1-$W60+$V60*AF$3)&gt;AF59,1-$W60+$V60*AF$3,MAX(1-$W60+$V60*AF$3,0.5*(MAX(AF$4:AF59)+1))),1)</f>
        <v>6</v>
      </c>
      <c r="AG60" s="10">
        <f>CEILING(IF((1-$W60+$V60*AG$3)&gt;AG59,1-$W60+$V60*AG$3,MAX(1-$W60+$V60*AG$3,0.5*(MAX(AG$4:AG59)+1))),1)</f>
        <v>2</v>
      </c>
      <c r="AH60" s="7">
        <v>56</v>
      </c>
      <c r="AI60" s="6">
        <f t="shared" si="10"/>
        <v>3.9337983999999997</v>
      </c>
      <c r="AJ60" s="10">
        <f>IF((-$AI60+$AH60*AJ$3)&gt;AJ59,-$AI60+$AH60*AJ$3,MAX(-$AI60+$AH60*AJ$3,0.7*MAX(AJ$4:AJ59)))</f>
        <v>31.483711393885848</v>
      </c>
      <c r="AK60" s="10">
        <f>IF((-$AI60+$AH60*AK$3)&gt;AK59,-$AI60+$AH60*AK$3,MAX(-$AI60+$AH60*AK$3,0.7*MAX(AK$4:AK59)))</f>
        <v>29.666201600000001</v>
      </c>
      <c r="AL60" s="10">
        <f>IF((-$AI60+$AH60*AL$3)&gt;AL59,-$AI60+$AH60*AL$3,MAX(-$AI60+$AH60*AL$3,0.7*MAX(AL$4:AL59)))</f>
        <v>27.74458539715733</v>
      </c>
      <c r="AM60" s="10">
        <f>IF((-$AI60+$AH60*AM$3)&gt;AM59,-$AI60+$AH60*AM$3,MAX(-$AI60+$AH60*AM$3,0.7*MAX(AM$4:AM59)))</f>
        <v>25.698616283923418</v>
      </c>
      <c r="AN60" s="10">
        <f>IF((-$AI60+$AH60*AN$3)&gt;AN59,-$AI60+$AH60*AN$3,MAX(-$AI60+$AH60*AN$3,0.7*MAX(AN$4:AN59)))</f>
        <v>23.500486719171594</v>
      </c>
      <c r="AO60" s="10">
        <f>IF((-$AI60+$AH60*AO$3)&gt;AO59,-$AI60+$AH60*AO$3,MAX(-$AI60+$AH60*AO$3,0.7*MAX(AO$4:AO59)))</f>
        <v>21.110162947997647</v>
      </c>
      <c r="AP60" s="10">
        <f>IF((-$AI60+$AH60*AP$3)&gt;AP59,-$AI60+$AH60*AP$3,MAX(-$AI60+$AH60*AP$3,0.7*MAX(AP$4:AP59)))</f>
        <v>18.466201600000002</v>
      </c>
      <c r="AQ60" s="10">
        <f>IF((-$AI60+$AH60*AQ$3)&gt;AQ59,-$AI60+$AH60*AQ$3,MAX(-$AI60+$AH60*AQ$3,0.7*MAX(AQ$4:AQ59)))</f>
        <v>15.465170644771426</v>
      </c>
      <c r="AR60" s="10">
        <f>IF((-$AI60+$AH60*AR$3)&gt;AR59,-$AI60+$AH60*AR$3,MAX(-$AI60+$AH60*AR$3,0.7*MAX(AR$4:AR59)))</f>
        <v>11.905393498578665</v>
      </c>
      <c r="AS60" s="10">
        <f>IF((-$AI60+$AH60*AS$3)&gt;AS59,-$AI60+$AH60*AS$3,MAX(-$AI60+$AH60*AS$3,0.7*MAX(AS$4:AS59)))</f>
        <v>7.2662016000000014</v>
      </c>
      <c r="AT60" s="7">
        <v>56</v>
      </c>
      <c r="AU60" s="6">
        <f t="shared" si="11"/>
        <v>3.9337983999999997</v>
      </c>
      <c r="AV60" s="10">
        <f t="shared" si="15"/>
        <v>22</v>
      </c>
      <c r="AW60" s="10">
        <f t="shared" si="15"/>
        <v>20</v>
      </c>
      <c r="AX60" s="10">
        <f t="shared" si="15"/>
        <v>19</v>
      </c>
      <c r="AY60" s="10">
        <f t="shared" si="15"/>
        <v>18</v>
      </c>
      <c r="AZ60" s="10">
        <f t="shared" si="15"/>
        <v>16</v>
      </c>
      <c r="BA60" s="10">
        <f t="shared" si="15"/>
        <v>14</v>
      </c>
      <c r="BB60" s="10">
        <f t="shared" si="15"/>
        <v>12</v>
      </c>
      <c r="BC60" s="10">
        <f t="shared" si="15"/>
        <v>10</v>
      </c>
      <c r="BD60" s="10">
        <f t="shared" si="15"/>
        <v>8</v>
      </c>
      <c r="BE60" s="10">
        <f t="shared" si="15"/>
        <v>4</v>
      </c>
    </row>
    <row r="61" spans="3:57">
      <c r="C61" s="1">
        <f t="shared" si="13"/>
        <v>44</v>
      </c>
      <c r="D61" s="3">
        <f t="shared" si="2"/>
        <v>0.358351893845611</v>
      </c>
      <c r="E61" s="2">
        <f t="shared" si="3"/>
        <v>0.2958039891549808</v>
      </c>
      <c r="F61" s="2">
        <f t="shared" si="4"/>
        <v>0.26267851073127396</v>
      </c>
      <c r="G61" s="2">
        <f t="shared" si="5"/>
        <v>0.41952353926806063</v>
      </c>
      <c r="H61" s="2">
        <f t="shared" si="6"/>
        <v>0.29664793948382651</v>
      </c>
      <c r="J61" s="7">
        <v>57</v>
      </c>
      <c r="K61" s="17">
        <f t="shared" si="7"/>
        <v>4.2224003999999997</v>
      </c>
      <c r="L61" s="10">
        <f t="shared" si="14"/>
        <v>24.250134020248218</v>
      </c>
      <c r="M61" s="10">
        <f t="shared" si="14"/>
        <v>22.871139018422323</v>
      </c>
      <c r="N61" s="10">
        <f t="shared" si="14"/>
        <v>21.403481025291189</v>
      </c>
      <c r="O61" s="10">
        <f t="shared" si="14"/>
        <v>19.827480929255739</v>
      </c>
      <c r="P61" s="10">
        <f t="shared" si="14"/>
        <v>18.114883383560603</v>
      </c>
      <c r="Q61" s="10">
        <f t="shared" si="14"/>
        <v>16.222484396663788</v>
      </c>
      <c r="R61" s="10">
        <f t="shared" si="14"/>
        <v>14.077961500160455</v>
      </c>
      <c r="S61" s="10">
        <f t="shared" si="14"/>
        <v>11.541620336850452</v>
      </c>
      <c r="T61" s="10">
        <f t="shared" si="14"/>
        <v>8.2600847453279798</v>
      </c>
      <c r="U61" s="10">
        <f t="shared" si="14"/>
        <v>1.802498266295977</v>
      </c>
      <c r="V61" s="7">
        <v>57</v>
      </c>
      <c r="W61" s="6">
        <f t="shared" si="9"/>
        <v>4.2224003999999997</v>
      </c>
      <c r="X61" s="10">
        <f>CEILING(IF((1-$W61+$V61*X$3)&gt;X60,1-$W61+$V61*X$3,MAX(1-$W61+$V61*X$3,0.5*(MAX(X$4:X60)+1))),1)</f>
        <v>22</v>
      </c>
      <c r="Y61" s="10">
        <f>CEILING(IF((1-$W61+$V61*Y$3)&gt;Y60,1-$W61+$V61*Y$3,MAX(1-$W61+$V61*Y$3,0.5*(MAX(Y$4:Y60)+1))),1)</f>
        <v>20</v>
      </c>
      <c r="Z61" s="10">
        <f>CEILING(IF((1-$W61+$V61*Z$3)&gt;Z60,1-$W61+$V61*Z$3,MAX(1-$W61+$V61*Z$3,0.5*(MAX(Z$4:Z60)+1))),1)</f>
        <v>19</v>
      </c>
      <c r="AA61" s="10">
        <f>CEILING(IF((1-$W61+$V61*AA$3)&gt;AA60,1-$W61+$V61*AA$3,MAX(1-$W61+$V61*AA$3,0.5*(MAX(AA$4:AA60)+1))),1)</f>
        <v>17</v>
      </c>
      <c r="AB61" s="10">
        <f>CEILING(IF((1-$W61+$V61*AB$3)&gt;AB60,1-$W61+$V61*AB$3,MAX(1-$W61+$V61*AB$3,0.5*(MAX(AB$4:AB60)+1))),1)</f>
        <v>15</v>
      </c>
      <c r="AC61" s="10">
        <f>CEILING(IF((1-$W61+$V61*AC$3)&gt;AC60,1-$W61+$V61*AC$3,MAX(1-$W61+$V61*AC$3,0.5*(MAX(AC$4:AC60)+1))),1)</f>
        <v>14</v>
      </c>
      <c r="AD61" s="10">
        <f>CEILING(IF((1-$W61+$V61*AD$3)&gt;AD60,1-$W61+$V61*AD$3,MAX(1-$W61+$V61*AD$3,0.5*(MAX(AD$4:AD60)+1))),1)</f>
        <v>11</v>
      </c>
      <c r="AE61" s="10">
        <f>CEILING(IF((1-$W61+$V61*AE$3)&gt;AE60,1-$W61+$V61*AE$3,MAX(1-$W61+$V61*AE$3,0.5*(MAX(AE$4:AE60)+1))),1)</f>
        <v>9</v>
      </c>
      <c r="AF61" s="10">
        <f>CEILING(IF((1-$W61+$V61*AF$3)&gt;AF60,1-$W61+$V61*AF$3,MAX(1-$W61+$V61*AF$3,0.5*(MAX(AF$4:AF60)+1))),1)</f>
        <v>6</v>
      </c>
      <c r="AG61" s="10">
        <f>CEILING(IF((1-$W61+$V61*AG$3)&gt;AG60,1-$W61+$V61*AG$3,MAX(1-$W61+$V61*AG$3,0.5*(MAX(AG$4:AG60)+1))),1)</f>
        <v>2</v>
      </c>
      <c r="AH61" s="7">
        <v>57</v>
      </c>
      <c r="AI61" s="6">
        <f t="shared" si="10"/>
        <v>4.2224003999999997</v>
      </c>
      <c r="AJ61" s="10">
        <f>IF((-$AI61+$AH61*AJ$3)&gt;AJ60,-$AI61+$AH61*AJ$3,MAX(-$AI61+$AH61*AJ$3,0.7*MAX(AJ$4:AJ60)))</f>
        <v>31.827564925919525</v>
      </c>
      <c r="AK61" s="10">
        <f>IF((-$AI61+$AH61*AK$3)&gt;AK60,-$AI61+$AH61*AK$3,MAX(-$AI61+$AH61*AK$3,0.7*MAX(AK$4:AK60)))</f>
        <v>29.977599599999998</v>
      </c>
      <c r="AL61" s="10">
        <f>IF((-$AI61+$AH61*AL$3)&gt;AL60,-$AI61+$AH61*AL$3,MAX(-$AI61+$AH61*AL$3,0.7*MAX(AL$4:AL60)))</f>
        <v>28.02166882210657</v>
      </c>
      <c r="AM61" s="10">
        <f>IF((-$AI61+$AH61*AM$3)&gt;AM60,-$AI61+$AH61*AM$3,MAX(-$AI61+$AH61*AM$3,0.7*MAX(AM$4:AM60)))</f>
        <v>25.939164546136332</v>
      </c>
      <c r="AN61" s="10">
        <f>IF((-$AI61+$AH61*AN$3)&gt;AN60,-$AI61+$AH61*AN$3,MAX(-$AI61+$AH61*AN$3,0.7*MAX(AN$4:AN60)))</f>
        <v>23.701782667728232</v>
      </c>
      <c r="AO61" s="10">
        <f>IF((-$AI61+$AH61*AO$3)&gt;AO60,-$AI61+$AH61*AO$3,MAX(-$AI61+$AH61*AO$3,0.7*MAX(AO$4:AO60)))</f>
        <v>21.268774543497607</v>
      </c>
      <c r="AP61" s="10">
        <f>IF((-$AI61+$AH61*AP$3)&gt;AP60,-$AI61+$AH61*AP$3,MAX(-$AI61+$AH61*AP$3,0.7*MAX(AP$4:AP60)))</f>
        <v>18.577599599999999</v>
      </c>
      <c r="AQ61" s="10">
        <f>IF((-$AI61+$AH61*AQ$3)&gt;AQ60,-$AI61+$AH61*AQ$3,MAX(-$AI61+$AH61*AQ$3,0.7*MAX(AQ$4:AQ60)))</f>
        <v>15.522978806285201</v>
      </c>
      <c r="AR61" s="10">
        <f>IF((-$AI61+$AH61*AR$3)&gt;AR60,-$AI61+$AH61*AR$3,MAX(-$AI61+$AH61*AR$3,0.7*MAX(AR$4:AR60)))</f>
        <v>11.899634211053284</v>
      </c>
      <c r="AS61" s="10">
        <f>IF((-$AI61+$AH61*AS$3)&gt;AS60,-$AI61+$AH61*AS$3,MAX(-$AI61+$AH61*AS$3,0.7*MAX(AS$4:AS60)))</f>
        <v>7.1775996000000006</v>
      </c>
      <c r="AT61" s="7">
        <v>57</v>
      </c>
      <c r="AU61" s="6">
        <f t="shared" si="11"/>
        <v>4.2224003999999997</v>
      </c>
      <c r="AV61" s="10">
        <f t="shared" si="15"/>
        <v>22</v>
      </c>
      <c r="AW61" s="10">
        <f t="shared" si="15"/>
        <v>20</v>
      </c>
      <c r="AX61" s="10">
        <f t="shared" si="15"/>
        <v>19</v>
      </c>
      <c r="AY61" s="10">
        <f t="shared" si="15"/>
        <v>18</v>
      </c>
      <c r="AZ61" s="10">
        <f t="shared" si="15"/>
        <v>16</v>
      </c>
      <c r="BA61" s="10">
        <f t="shared" si="15"/>
        <v>14</v>
      </c>
      <c r="BB61" s="10">
        <f t="shared" si="15"/>
        <v>12</v>
      </c>
      <c r="BC61" s="10">
        <f t="shared" si="15"/>
        <v>10</v>
      </c>
      <c r="BD61" s="10">
        <f t="shared" si="15"/>
        <v>8</v>
      </c>
      <c r="BE61" s="10">
        <f t="shared" si="15"/>
        <v>4</v>
      </c>
    </row>
    <row r="62" spans="3:57">
      <c r="C62" s="1">
        <f t="shared" si="13"/>
        <v>43</v>
      </c>
      <c r="D62" s="3">
        <f t="shared" si="2"/>
        <v>0.35553480614894134</v>
      </c>
      <c r="E62" s="2">
        <f t="shared" si="3"/>
        <v>0.29154759474226499</v>
      </c>
      <c r="F62" s="2">
        <f t="shared" si="4"/>
        <v>0.2588435821108957</v>
      </c>
      <c r="G62" s="2">
        <f t="shared" si="5"/>
        <v>0.4147288270665544</v>
      </c>
      <c r="H62" s="2">
        <f t="shared" si="6"/>
        <v>0.29325756597230362</v>
      </c>
      <c r="J62" s="7">
        <v>58</v>
      </c>
      <c r="K62" s="17">
        <f t="shared" si="7"/>
        <v>4.5265984000000001</v>
      </c>
      <c r="L62" s="10">
        <f t="shared" si="14"/>
        <v>24.675574967971869</v>
      </c>
      <c r="M62" s="10">
        <f t="shared" si="14"/>
        <v>23.2723870713771</v>
      </c>
      <c r="N62" s="10">
        <f t="shared" si="14"/>
        <v>21.778980692401561</v>
      </c>
      <c r="O62" s="10">
        <f t="shared" si="14"/>
        <v>20.175331471874259</v>
      </c>
      <c r="P62" s="10">
        <f t="shared" si="14"/>
        <v>18.432688355202018</v>
      </c>
      <c r="Q62" s="10">
        <f t="shared" si="14"/>
        <v>16.507089386078942</v>
      </c>
      <c r="R62" s="10">
        <f t="shared" si="14"/>
        <v>14.324943280865025</v>
      </c>
      <c r="S62" s="10">
        <f t="shared" si="14"/>
        <v>11.744104904163619</v>
      </c>
      <c r="T62" s="10">
        <f t="shared" si="14"/>
        <v>8.4049985127898736</v>
      </c>
      <c r="U62" s="10">
        <f t="shared" si="14"/>
        <v>1.8341210428976606</v>
      </c>
      <c r="V62" s="7">
        <v>58</v>
      </c>
      <c r="W62" s="6">
        <f t="shared" si="9"/>
        <v>4.5265984000000001</v>
      </c>
      <c r="X62" s="10">
        <f>CEILING(IF((1-$W62+$V62*X$3)&gt;X61,1-$W62+$V62*X$3,MAX(1-$W62+$V62*X$3,0.5*(MAX(X$4:X61)+1))),1)</f>
        <v>22</v>
      </c>
      <c r="Y62" s="10">
        <f>CEILING(IF((1-$W62+$V62*Y$3)&gt;Y61,1-$W62+$V62*Y$3,MAX(1-$W62+$V62*Y$3,0.5*(MAX(Y$4:Y61)+1))),1)</f>
        <v>20</v>
      </c>
      <c r="Z62" s="10">
        <f>CEILING(IF((1-$W62+$V62*Z$3)&gt;Z61,1-$W62+$V62*Z$3,MAX(1-$W62+$V62*Z$3,0.5*(MAX(Z$4:Z61)+1))),1)</f>
        <v>19</v>
      </c>
      <c r="AA62" s="10">
        <f>CEILING(IF((1-$W62+$V62*AA$3)&gt;AA61,1-$W62+$V62*AA$3,MAX(1-$W62+$V62*AA$3,0.5*(MAX(AA$4:AA61)+1))),1)</f>
        <v>17</v>
      </c>
      <c r="AB62" s="10">
        <f>CEILING(IF((1-$W62+$V62*AB$3)&gt;AB61,1-$W62+$V62*AB$3,MAX(1-$W62+$V62*AB$3,0.5*(MAX(AB$4:AB61)+1))),1)</f>
        <v>15</v>
      </c>
      <c r="AC62" s="10">
        <f>CEILING(IF((1-$W62+$V62*AC$3)&gt;AC61,1-$W62+$V62*AC$3,MAX(1-$W62+$V62*AC$3,0.5*(MAX(AC$4:AC61)+1))),1)</f>
        <v>13</v>
      </c>
      <c r="AD62" s="10">
        <f>CEILING(IF((1-$W62+$V62*AD$3)&gt;AD61,1-$W62+$V62*AD$3,MAX(1-$W62+$V62*AD$3,0.5*(MAX(AD$4:AD61)+1))),1)</f>
        <v>11</v>
      </c>
      <c r="AE62" s="10">
        <f>CEILING(IF((1-$W62+$V62*AE$3)&gt;AE61,1-$W62+$V62*AE$3,MAX(1-$W62+$V62*AE$3,0.5*(MAX(AE$4:AE61)+1))),1)</f>
        <v>9</v>
      </c>
      <c r="AF62" s="10">
        <f>CEILING(IF((1-$W62+$V62*AF$3)&gt;AF61,1-$W62+$V62*AF$3,MAX(1-$W62+$V62*AF$3,0.5*(MAX(AF$4:AF61)+1))),1)</f>
        <v>5</v>
      </c>
      <c r="AG62" s="10">
        <f>CEILING(IF((1-$W62+$V62*AG$3)&gt;AG61,1-$W62+$V62*AG$3,MAX(1-$W62+$V62*AG$3,0.5*(MAX(AG$4:AG61)+1))),1)</f>
        <v>2</v>
      </c>
      <c r="AH62" s="7">
        <v>58</v>
      </c>
      <c r="AI62" s="6">
        <f t="shared" si="10"/>
        <v>4.5265984000000001</v>
      </c>
      <c r="AJ62" s="10">
        <f>IF((-$AI62+$AH62*AJ$3)&gt;AJ61,-$AI62+$AH62*AJ$3,MAX(-$AI62+$AH62*AJ$3,0.7*MAX(AJ$4:AJ61)))</f>
        <v>32.155822457953207</v>
      </c>
      <c r="AK62" s="10">
        <f>IF((-$AI62+$AH62*AK$3)&gt;AK61,-$AI62+$AH62*AK$3,MAX(-$AI62+$AH62*AK$3,0.7*MAX(AK$4:AK61)))</f>
        <v>30.273401599999996</v>
      </c>
      <c r="AL62" s="10">
        <f>IF((-$AI62+$AH62*AL$3)&gt;AL61,-$AI62+$AH62*AL$3,MAX(-$AI62+$AH62*AL$3,0.7*MAX(AL$4:AL61)))</f>
        <v>28.283156247055803</v>
      </c>
      <c r="AM62" s="10">
        <f>IF((-$AI62+$AH62*AM$3)&gt;AM61,-$AI62+$AH62*AM$3,MAX(-$AI62+$AH62*AM$3,0.7*MAX(AM$4:AM61)))</f>
        <v>26.164116808349252</v>
      </c>
      <c r="AN62" s="10">
        <f>IF((-$AI62+$AH62*AN$3)&gt;AN61,-$AI62+$AH62*AN$3,MAX(-$AI62+$AH62*AN$3,0.7*MAX(AN$4:AN61)))</f>
        <v>23.887482616284863</v>
      </c>
      <c r="AO62" s="10">
        <f>IF((-$AI62+$AH62*AO$3)&gt;AO61,-$AI62+$AH62*AO$3,MAX(-$AI62+$AH62*AO$3,0.7*MAX(AO$4:AO61)))</f>
        <v>21.411790138997564</v>
      </c>
      <c r="AP62" s="10">
        <f>IF((-$AI62+$AH62*AP$3)&gt;AP61,-$AI62+$AH62*AP$3,MAX(-$AI62+$AH62*AP$3,0.7*MAX(AP$4:AP61)))</f>
        <v>18.673401600000002</v>
      </c>
      <c r="AQ62" s="10">
        <f>IF((-$AI62+$AH62*AQ$3)&gt;AQ61,-$AI62+$AH62*AQ$3,MAX(-$AI62+$AH62*AQ$3,0.7*MAX(AQ$4:AQ61)))</f>
        <v>15.565190967798976</v>
      </c>
      <c r="AR62" s="10">
        <f>IF((-$AI62+$AH62*AR$3)&gt;AR61,-$AI62+$AH62*AR$3,MAX(-$AI62+$AH62*AR$3,0.7*MAX(AR$4:AR61)))</f>
        <v>11.878278923527901</v>
      </c>
      <c r="AS62" s="10">
        <f>IF((-$AI62+$AH62*AS$3)&gt;AS61,-$AI62+$AH62*AS$3,MAX(-$AI62+$AH62*AS$3,0.7*MAX(AS$4:AS61)))</f>
        <v>7.0734016000000013</v>
      </c>
      <c r="AT62" s="7">
        <v>58</v>
      </c>
      <c r="AU62" s="6">
        <f t="shared" si="11"/>
        <v>4.5265984000000001</v>
      </c>
      <c r="AV62" s="10">
        <f t="shared" si="15"/>
        <v>22</v>
      </c>
      <c r="AW62" s="10">
        <f t="shared" si="15"/>
        <v>21</v>
      </c>
      <c r="AX62" s="10">
        <f t="shared" si="15"/>
        <v>19</v>
      </c>
      <c r="AY62" s="10">
        <f t="shared" si="15"/>
        <v>18</v>
      </c>
      <c r="AZ62" s="10">
        <f t="shared" si="15"/>
        <v>16</v>
      </c>
      <c r="BA62" s="10">
        <f t="shared" si="15"/>
        <v>14</v>
      </c>
      <c r="BB62" s="10">
        <f t="shared" si="15"/>
        <v>12</v>
      </c>
      <c r="BC62" s="10">
        <f t="shared" si="15"/>
        <v>10</v>
      </c>
      <c r="BD62" s="10">
        <f t="shared" si="15"/>
        <v>8</v>
      </c>
      <c r="BE62" s="10">
        <f t="shared" si="15"/>
        <v>4</v>
      </c>
    </row>
    <row r="63" spans="3:57">
      <c r="C63" s="1">
        <f t="shared" si="13"/>
        <v>42</v>
      </c>
      <c r="D63" s="3">
        <f t="shared" si="2"/>
        <v>0.35263605246161617</v>
      </c>
      <c r="E63" s="2">
        <f t="shared" si="3"/>
        <v>0.28722813232690142</v>
      </c>
      <c r="F63" s="2">
        <f t="shared" si="4"/>
        <v>0.2549509756796392</v>
      </c>
      <c r="G63" s="2">
        <f t="shared" si="5"/>
        <v>0.40987803063838396</v>
      </c>
      <c r="H63" s="2">
        <f t="shared" si="6"/>
        <v>0.28982753492378877</v>
      </c>
      <c r="J63" s="7">
        <v>59</v>
      </c>
      <c r="K63" s="17">
        <f t="shared" si="7"/>
        <v>4.8469443999999999</v>
      </c>
      <c r="L63" s="10">
        <f t="shared" si="14"/>
        <v>25.101015915695523</v>
      </c>
      <c r="M63" s="10">
        <f t="shared" si="14"/>
        <v>23.673635124331881</v>
      </c>
      <c r="N63" s="10">
        <f t="shared" si="14"/>
        <v>22.154480359511933</v>
      </c>
      <c r="O63" s="10">
        <f t="shared" si="14"/>
        <v>20.523182014492782</v>
      </c>
      <c r="P63" s="10">
        <f t="shared" si="14"/>
        <v>18.750493326843429</v>
      </c>
      <c r="Q63" s="10">
        <f t="shared" ref="M63:U91" si="16">$J63*Q$3</f>
        <v>16.791694375494096</v>
      </c>
      <c r="R63" s="10">
        <f t="shared" si="16"/>
        <v>14.571925061569594</v>
      </c>
      <c r="S63" s="10">
        <f t="shared" si="16"/>
        <v>11.946589471476784</v>
      </c>
      <c r="T63" s="10">
        <f t="shared" si="16"/>
        <v>8.5499122802517693</v>
      </c>
      <c r="U63" s="10">
        <f t="shared" si="16"/>
        <v>1.8657438194993445</v>
      </c>
      <c r="V63" s="7">
        <v>59</v>
      </c>
      <c r="W63" s="6">
        <f t="shared" si="9"/>
        <v>4.8469443999999999</v>
      </c>
      <c r="X63" s="10">
        <f>CEILING(IF((1-$W63+$V63*X$3)&gt;X62,1-$W63+$V63*X$3,MAX(1-$W63+$V63*X$3,0.5*(MAX(X$4:X62)+1))),1)</f>
        <v>22</v>
      </c>
      <c r="Y63" s="10">
        <f>CEILING(IF((1-$W63+$V63*Y$3)&gt;Y62,1-$W63+$V63*Y$3,MAX(1-$W63+$V63*Y$3,0.5*(MAX(Y$4:Y62)+1))),1)</f>
        <v>20</v>
      </c>
      <c r="Z63" s="10">
        <f>CEILING(IF((1-$W63+$V63*Z$3)&gt;Z62,1-$W63+$V63*Z$3,MAX(1-$W63+$V63*Z$3,0.5*(MAX(Z$4:Z62)+1))),1)</f>
        <v>19</v>
      </c>
      <c r="AA63" s="10">
        <f>CEILING(IF((1-$W63+$V63*AA$3)&gt;AA62,1-$W63+$V63*AA$3,MAX(1-$W63+$V63*AA$3,0.5*(MAX(AA$4:AA62)+1))),1)</f>
        <v>17</v>
      </c>
      <c r="AB63" s="10">
        <f>CEILING(IF((1-$W63+$V63*AB$3)&gt;AB62,1-$W63+$V63*AB$3,MAX(1-$W63+$V63*AB$3,0.5*(MAX(AB$4:AB62)+1))),1)</f>
        <v>15</v>
      </c>
      <c r="AC63" s="10">
        <f>CEILING(IF((1-$W63+$V63*AC$3)&gt;AC62,1-$W63+$V63*AC$3,MAX(1-$W63+$V63*AC$3,0.5*(MAX(AC$4:AC62)+1))),1)</f>
        <v>13</v>
      </c>
      <c r="AD63" s="10">
        <f>CEILING(IF((1-$W63+$V63*AD$3)&gt;AD62,1-$W63+$V63*AD$3,MAX(1-$W63+$V63*AD$3,0.5*(MAX(AD$4:AD62)+1))),1)</f>
        <v>11</v>
      </c>
      <c r="AE63" s="10">
        <f>CEILING(IF((1-$W63+$V63*AE$3)&gt;AE62,1-$W63+$V63*AE$3,MAX(1-$W63+$V63*AE$3,0.5*(MAX(AE$4:AE62)+1))),1)</f>
        <v>9</v>
      </c>
      <c r="AF63" s="10">
        <f>CEILING(IF((1-$W63+$V63*AF$3)&gt;AF62,1-$W63+$V63*AF$3,MAX(1-$W63+$V63*AF$3,0.5*(MAX(AF$4:AF62)+1))),1)</f>
        <v>5</v>
      </c>
      <c r="AG63" s="10">
        <f>CEILING(IF((1-$W63+$V63*AG$3)&gt;AG62,1-$W63+$V63*AG$3,MAX(1-$W63+$V63*AG$3,0.5*(MAX(AG$4:AG62)+1))),1)</f>
        <v>2</v>
      </c>
      <c r="AH63" s="7">
        <v>59</v>
      </c>
      <c r="AI63" s="6">
        <f t="shared" si="10"/>
        <v>4.8469443999999999</v>
      </c>
      <c r="AJ63" s="10">
        <f>IF((-$AI63+$AH63*AJ$3)&gt;AJ62,-$AI63+$AH63*AJ$3,MAX(-$AI63+$AH63*AJ$3,0.7*MAX(AJ$4:AJ62)))</f>
        <v>32.46793198998688</v>
      </c>
      <c r="AK63" s="10">
        <f>IF((-$AI63+$AH63*AK$3)&gt;AK62,-$AI63+$AH63*AK$3,MAX(-$AI63+$AH63*AK$3,0.7*MAX(AK$4:AK62)))</f>
        <v>30.5530556</v>
      </c>
      <c r="AL63" s="10">
        <f>IF((-$AI63+$AH63*AL$3)&gt;AL62,-$AI63+$AH63*AL$3,MAX(-$AI63+$AH63*AL$3,0.7*MAX(AL$4:AL62)))</f>
        <v>28.528495672005043</v>
      </c>
      <c r="AM63" s="10">
        <f>IF((-$AI63+$AH63*AM$3)&gt;AM62,-$AI63+$AH63*AM$3,MAX(-$AI63+$AH63*AM$3,0.7*MAX(AM$4:AM62)))</f>
        <v>26.372921070562171</v>
      </c>
      <c r="AN63" s="10">
        <f>IF((-$AI63+$AH63*AN$3)&gt;AN62,-$AI63+$AH63*AN$3,MAX(-$AI63+$AH63*AN$3,0.7*MAX(AN$4:AN62)))</f>
        <v>24.057034564841501</v>
      </c>
      <c r="AO63" s="10">
        <f>IF((-$AI63+$AH63*AO$3)&gt;AO62,-$AI63+$AH63*AO$3,MAX(-$AI63+$AH63*AO$3,0.7*MAX(AO$4:AO62)))</f>
        <v>21.538657734497519</v>
      </c>
      <c r="AP63" s="10">
        <f>IF((-$AI63+$AH63*AP$3)&gt;AP62,-$AI63+$AH63*AP$3,MAX(-$AI63+$AH63*AP$3,0.7*MAX(AP$4:AP62)))</f>
        <v>18.753055600000003</v>
      </c>
      <c r="AQ63" s="10">
        <f>IF((-$AI63+$AH63*AQ$3)&gt;AQ62,-$AI63+$AH63*AQ$3,MAX(-$AI63+$AH63*AQ$3,0.7*MAX(AQ$4:AQ62)))</f>
        <v>15.591255129312751</v>
      </c>
      <c r="AR63" s="10">
        <f>IF((-$AI63+$AH63*AR$3)&gt;AR62,-$AI63+$AH63*AR$3,MAX(-$AI63+$AH63*AR$3,0.7*MAX(AR$4:AR62)))</f>
        <v>11.840775636002521</v>
      </c>
      <c r="AS63" s="10">
        <f>IF((-$AI63+$AH63*AS$3)&gt;AS62,-$AI63+$AH63*AS$3,MAX(-$AI63+$AH63*AS$3,0.7*MAX(AS$4:AS62)))</f>
        <v>6.9530556000000008</v>
      </c>
      <c r="AT63" s="7">
        <v>59</v>
      </c>
      <c r="AU63" s="6">
        <f t="shared" si="11"/>
        <v>4.8469443999999999</v>
      </c>
      <c r="AV63" s="10">
        <f t="shared" si="15"/>
        <v>22</v>
      </c>
      <c r="AW63" s="10">
        <f t="shared" si="15"/>
        <v>21</v>
      </c>
      <c r="AX63" s="10">
        <f t="shared" si="15"/>
        <v>19</v>
      </c>
      <c r="AY63" s="10">
        <f t="shared" si="15"/>
        <v>18</v>
      </c>
      <c r="AZ63" s="10">
        <f t="shared" si="15"/>
        <v>16</v>
      </c>
      <c r="BA63" s="10">
        <f t="shared" ref="AW63:BE91" si="17">CEILING(IF($AT63&lt;30,-$AU63+$AH63*BA$3,MAX(-$AI63+$AH63*BA$3,BA$3*20)),1)</f>
        <v>14</v>
      </c>
      <c r="BB63" s="10">
        <f t="shared" si="17"/>
        <v>12</v>
      </c>
      <c r="BC63" s="10">
        <f t="shared" si="17"/>
        <v>10</v>
      </c>
      <c r="BD63" s="10">
        <f t="shared" si="17"/>
        <v>7</v>
      </c>
      <c r="BE63" s="10">
        <f t="shared" si="17"/>
        <v>4</v>
      </c>
    </row>
    <row r="64" spans="3:57">
      <c r="C64" s="1">
        <f t="shared" si="13"/>
        <v>41</v>
      </c>
      <c r="D64" s="3">
        <f t="shared" si="2"/>
        <v>0.34965075614664803</v>
      </c>
      <c r="E64" s="2">
        <f t="shared" si="3"/>
        <v>0.28284271247461901</v>
      </c>
      <c r="F64" s="2">
        <f t="shared" si="4"/>
        <v>0.25099800796022265</v>
      </c>
      <c r="G64" s="2">
        <f t="shared" si="5"/>
        <v>0.40496913462633177</v>
      </c>
      <c r="H64" s="2">
        <f t="shared" si="6"/>
        <v>0.28635642126552707</v>
      </c>
      <c r="J64" s="7">
        <v>60</v>
      </c>
      <c r="K64" s="17">
        <f t="shared" si="7"/>
        <v>5.1840000000000002</v>
      </c>
      <c r="L64" s="10">
        <f t="shared" ref="L64:L104" si="18">$J64*L$3</f>
        <v>25.526456863419178</v>
      </c>
      <c r="M64" s="10">
        <f t="shared" si="16"/>
        <v>24.074883177286658</v>
      </c>
      <c r="N64" s="10">
        <f t="shared" si="16"/>
        <v>22.529980026622304</v>
      </c>
      <c r="O64" s="10">
        <f t="shared" si="16"/>
        <v>20.871032557111302</v>
      </c>
      <c r="P64" s="10">
        <f t="shared" si="16"/>
        <v>19.068298298484844</v>
      </c>
      <c r="Q64" s="10">
        <f t="shared" si="16"/>
        <v>17.07629936490925</v>
      </c>
      <c r="R64" s="10">
        <f t="shared" si="16"/>
        <v>14.818906842274163</v>
      </c>
      <c r="S64" s="10">
        <f t="shared" si="16"/>
        <v>12.14907403878995</v>
      </c>
      <c r="T64" s="10">
        <f t="shared" si="16"/>
        <v>8.6948260477136632</v>
      </c>
      <c r="U64" s="10">
        <f t="shared" si="16"/>
        <v>1.8973665961010284</v>
      </c>
      <c r="V64" s="7">
        <v>60</v>
      </c>
      <c r="W64" s="6">
        <f t="shared" si="9"/>
        <v>5.1840000000000002</v>
      </c>
      <c r="X64" s="10">
        <f>CEILING(IF((1-$W64+$V64*X$3)&gt;X63,1-$W64+$V64*X$3,MAX(1-$W64+$V64*X$3,0.5*(MAX(X$4:X63)+1))),1)</f>
        <v>22</v>
      </c>
      <c r="Y64" s="10">
        <f>CEILING(IF((1-$W64+$V64*Y$3)&gt;Y63,1-$W64+$V64*Y$3,MAX(1-$W64+$V64*Y$3,0.5*(MAX(Y$4:Y63)+1))),1)</f>
        <v>20</v>
      </c>
      <c r="Z64" s="10">
        <f>CEILING(IF((1-$W64+$V64*Z$3)&gt;Z63,1-$W64+$V64*Z$3,MAX(1-$W64+$V64*Z$3,0.5*(MAX(Z$4:Z63)+1))),1)</f>
        <v>19</v>
      </c>
      <c r="AA64" s="10">
        <f>CEILING(IF((1-$W64+$V64*AA$3)&gt;AA63,1-$W64+$V64*AA$3,MAX(1-$W64+$V64*AA$3,0.5*(MAX(AA$4:AA63)+1))),1)</f>
        <v>17</v>
      </c>
      <c r="AB64" s="10">
        <f>CEILING(IF((1-$W64+$V64*AB$3)&gt;AB63,1-$W64+$V64*AB$3,MAX(1-$W64+$V64*AB$3,0.5*(MAX(AB$4:AB63)+1))),1)</f>
        <v>15</v>
      </c>
      <c r="AC64" s="10">
        <f>CEILING(IF((1-$W64+$V64*AC$3)&gt;AC63,1-$W64+$V64*AC$3,MAX(1-$W64+$V64*AC$3,0.5*(MAX(AC$4:AC63)+1))),1)</f>
        <v>13</v>
      </c>
      <c r="AD64" s="10">
        <f>CEILING(IF((1-$W64+$V64*AD$3)&gt;AD63,1-$W64+$V64*AD$3,MAX(1-$W64+$V64*AD$3,0.5*(MAX(AD$4:AD63)+1))),1)</f>
        <v>11</v>
      </c>
      <c r="AE64" s="10">
        <f>CEILING(IF((1-$W64+$V64*AE$3)&gt;AE63,1-$W64+$V64*AE$3,MAX(1-$W64+$V64*AE$3,0.5*(MAX(AE$4:AE63)+1))),1)</f>
        <v>8</v>
      </c>
      <c r="AF64" s="10">
        <f>CEILING(IF((1-$W64+$V64*AF$3)&gt;AF63,1-$W64+$V64*AF$3,MAX(1-$W64+$V64*AF$3,0.5*(MAX(AF$4:AF63)+1))),1)</f>
        <v>5</v>
      </c>
      <c r="AG64" s="10">
        <f>CEILING(IF((1-$W64+$V64*AG$3)&gt;AG63,1-$W64+$V64*AG$3,MAX(1-$W64+$V64*AG$3,0.5*(MAX(AG$4:AG63)+1))),1)</f>
        <v>2</v>
      </c>
      <c r="AH64" s="7">
        <v>60</v>
      </c>
      <c r="AI64" s="6">
        <f t="shared" si="10"/>
        <v>5.1840000000000002</v>
      </c>
      <c r="AJ64" s="10">
        <f>IF((-$AI64+$AH64*AJ$3)&gt;AJ63,-$AI64+$AH64*AJ$3,MAX(-$AI64+$AH64*AJ$3,0.7*MAX(AJ$4:AJ63)))</f>
        <v>32.763331922020555</v>
      </c>
      <c r="AK64" s="10">
        <f>IF((-$AI64+$AH64*AK$3)&gt;AK63,-$AI64+$AH64*AK$3,MAX(-$AI64+$AH64*AK$3,0.7*MAX(AK$4:AK63)))</f>
        <v>30.815999999999999</v>
      </c>
      <c r="AL64" s="10">
        <f>IF((-$AI64+$AH64*AL$3)&gt;AL63,-$AI64+$AH64*AL$3,MAX(-$AI64+$AH64*AL$3,0.7*MAX(AL$4:AL63)))</f>
        <v>28.757125496954277</v>
      </c>
      <c r="AM64" s="10">
        <f>IF((-$AI64+$AH64*AM$3)&gt;AM63,-$AI64+$AH64*AM$3,MAX(-$AI64+$AH64*AM$3,0.7*MAX(AM$4:AM63)))</f>
        <v>26.565015732775088</v>
      </c>
      <c r="AN64" s="10">
        <f>IF((-$AI64+$AH64*AN$3)&gt;AN63,-$AI64+$AH64*AN$3,MAX(-$AI64+$AH64*AN$3,0.7*MAX(AN$4:AN63)))</f>
        <v>24.209876913398134</v>
      </c>
      <c r="AO64" s="10">
        <f>IF((-$AI64+$AH64*AO$3)&gt;AO63,-$AI64+$AH64*AO$3,MAX(-$AI64+$AH64*AO$3,0.7*MAX(AO$4:AO63)))</f>
        <v>21.648815729997477</v>
      </c>
      <c r="AP64" s="10">
        <f>IF((-$AI64+$AH64*AP$3)&gt;AP63,-$AI64+$AH64*AP$3,MAX(-$AI64+$AH64*AP$3,0.7*MAX(AP$4:AP63)))</f>
        <v>18.815999999999999</v>
      </c>
      <c r="AQ64" s="10">
        <f>IF((-$AI64+$AH64*AQ$3)&gt;AQ63,-$AI64+$AH64*AQ$3,MAX(-$AI64+$AH64*AQ$3,0.7*MAX(AQ$4:AQ63)))</f>
        <v>15.600609690826527</v>
      </c>
      <c r="AR64" s="10">
        <f>IF((-$AI64+$AH64*AR$3)&gt;AR63,-$AI64+$AH64*AR$3,MAX(-$AI64+$AH64*AR$3,0.7*MAX(AR$4:AR63)))</f>
        <v>11.786562748477138</v>
      </c>
      <c r="AS64" s="10">
        <f>IF((-$AI64+$AH64*AS$3)&gt;AS63,-$AI64+$AH64*AS$3,MAX(-$AI64+$AH64*AS$3,0.7*MAX(AS$4:AS63)))</f>
        <v>6.8159999999999998</v>
      </c>
      <c r="AT64" s="7">
        <v>60</v>
      </c>
      <c r="AU64" s="6">
        <f t="shared" si="11"/>
        <v>5.1840000000000002</v>
      </c>
      <c r="AV64" s="10">
        <f t="shared" ref="AV64:AV104" si="19">CEILING(IF($AT64&lt;30,-$AU64+$AH64*AV$3,MAX(-$AI64+$AH64*AV$3,AV$3*20)),1)</f>
        <v>22</v>
      </c>
      <c r="AW64" s="10">
        <f t="shared" si="17"/>
        <v>21</v>
      </c>
      <c r="AX64" s="10">
        <f t="shared" si="17"/>
        <v>19</v>
      </c>
      <c r="AY64" s="10">
        <f t="shared" si="17"/>
        <v>18</v>
      </c>
      <c r="AZ64" s="10">
        <f t="shared" si="17"/>
        <v>16</v>
      </c>
      <c r="BA64" s="10">
        <f t="shared" si="17"/>
        <v>14</v>
      </c>
      <c r="BB64" s="10">
        <f t="shared" si="17"/>
        <v>12</v>
      </c>
      <c r="BC64" s="10">
        <f t="shared" si="17"/>
        <v>10</v>
      </c>
      <c r="BD64" s="10">
        <f t="shared" si="17"/>
        <v>7</v>
      </c>
      <c r="BE64" s="10">
        <f t="shared" si="17"/>
        <v>4</v>
      </c>
    </row>
    <row r="65" spans="3:57">
      <c r="C65" s="1">
        <f t="shared" si="13"/>
        <v>40</v>
      </c>
      <c r="D65" s="3">
        <f t="shared" si="2"/>
        <v>0.34657359027997264</v>
      </c>
      <c r="E65" s="2">
        <f t="shared" si="3"/>
        <v>0.27838821814150111</v>
      </c>
      <c r="F65" s="2">
        <f t="shared" si="4"/>
        <v>0.24698178070456939</v>
      </c>
      <c r="G65" s="2">
        <f t="shared" si="5"/>
        <v>0.4</v>
      </c>
      <c r="H65" s="2">
        <f t="shared" si="6"/>
        <v>0.28284271247461901</v>
      </c>
      <c r="J65" s="7">
        <v>61</v>
      </c>
      <c r="K65" s="17">
        <f t="shared" si="7"/>
        <v>5.5383363999999995</v>
      </c>
      <c r="L65" s="10">
        <f t="shared" si="18"/>
        <v>25.951897811142828</v>
      </c>
      <c r="M65" s="10">
        <f t="shared" si="16"/>
        <v>24.476131230241435</v>
      </c>
      <c r="N65" s="10">
        <f t="shared" si="16"/>
        <v>22.905479693732676</v>
      </c>
      <c r="O65" s="10">
        <f t="shared" si="16"/>
        <v>21.218883099729826</v>
      </c>
      <c r="P65" s="10">
        <f t="shared" si="16"/>
        <v>19.386103270126259</v>
      </c>
      <c r="Q65" s="10">
        <f t="shared" si="16"/>
        <v>17.360904354324404</v>
      </c>
      <c r="R65" s="10">
        <f t="shared" si="16"/>
        <v>15.065888622978733</v>
      </c>
      <c r="S65" s="10">
        <f t="shared" si="16"/>
        <v>12.351558606103115</v>
      </c>
      <c r="T65" s="10">
        <f t="shared" si="16"/>
        <v>8.8397398151755571</v>
      </c>
      <c r="U65" s="10">
        <f t="shared" si="16"/>
        <v>1.9289893727027121</v>
      </c>
      <c r="V65" s="7">
        <v>61</v>
      </c>
      <c r="W65" s="6">
        <f t="shared" si="9"/>
        <v>5.5383363999999995</v>
      </c>
      <c r="X65" s="10">
        <f>CEILING(IF((1-$W65+$V65*X$3)&gt;X64,1-$W65+$V65*X$3,MAX(1-$W65+$V65*X$3,0.5*(MAX(X$4:X64)+1))),1)</f>
        <v>22</v>
      </c>
      <c r="Y65" s="10">
        <f>CEILING(IF((1-$W65+$V65*Y$3)&gt;Y64,1-$W65+$V65*Y$3,MAX(1-$W65+$V65*Y$3,0.5*(MAX(Y$4:Y64)+1))),1)</f>
        <v>20</v>
      </c>
      <c r="Z65" s="10">
        <f>CEILING(IF((1-$W65+$V65*Z$3)&gt;Z64,1-$W65+$V65*Z$3,MAX(1-$W65+$V65*Z$3,0.5*(MAX(Z$4:Z64)+1))),1)</f>
        <v>19</v>
      </c>
      <c r="AA65" s="10">
        <f>CEILING(IF((1-$W65+$V65*AA$3)&gt;AA64,1-$W65+$V65*AA$3,MAX(1-$W65+$V65*AA$3,0.5*(MAX(AA$4:AA64)+1))),1)</f>
        <v>17</v>
      </c>
      <c r="AB65" s="10">
        <f>CEILING(IF((1-$W65+$V65*AB$3)&gt;AB64,1-$W65+$V65*AB$3,MAX(1-$W65+$V65*AB$3,0.5*(MAX(AB$4:AB64)+1))),1)</f>
        <v>15</v>
      </c>
      <c r="AC65" s="10">
        <f>CEILING(IF((1-$W65+$V65*AC$3)&gt;AC64,1-$W65+$V65*AC$3,MAX(1-$W65+$V65*AC$3,0.5*(MAX(AC$4:AC64)+1))),1)</f>
        <v>13</v>
      </c>
      <c r="AD65" s="10">
        <f>CEILING(IF((1-$W65+$V65*AD$3)&gt;AD64,1-$W65+$V65*AD$3,MAX(1-$W65+$V65*AD$3,0.5*(MAX(AD$4:AD64)+1))),1)</f>
        <v>11</v>
      </c>
      <c r="AE65" s="10">
        <f>CEILING(IF((1-$W65+$V65*AE$3)&gt;AE64,1-$W65+$V65*AE$3,MAX(1-$W65+$V65*AE$3,0.5*(MAX(AE$4:AE64)+1))),1)</f>
        <v>8</v>
      </c>
      <c r="AF65" s="10">
        <f>CEILING(IF((1-$W65+$V65*AF$3)&gt;AF64,1-$W65+$V65*AF$3,MAX(1-$W65+$V65*AF$3,0.5*(MAX(AF$4:AF64)+1))),1)</f>
        <v>5</v>
      </c>
      <c r="AG65" s="10">
        <f>CEILING(IF((1-$W65+$V65*AG$3)&gt;AG64,1-$W65+$V65*AG$3,MAX(1-$W65+$V65*AG$3,0.5*(MAX(AG$4:AG64)+1))),1)</f>
        <v>2</v>
      </c>
      <c r="AH65" s="7">
        <v>61</v>
      </c>
      <c r="AI65" s="6">
        <f t="shared" si="10"/>
        <v>5.5383363999999995</v>
      </c>
      <c r="AJ65" s="10">
        <f>IF((-$AI65+$AH65*AJ$3)&gt;AJ64,-$AI65+$AH65*AJ$3,MAX(-$AI65+$AH65*AJ$3,0.7*MAX(AJ$4:AJ64)))</f>
        <v>33.041451054054228</v>
      </c>
      <c r="AK65" s="10">
        <f>IF((-$AI65+$AH65*AK$3)&gt;AK64,-$AI65+$AH65*AK$3,MAX(-$AI65+$AH65*AK$3,0.7*MAX(AK$4:AK64)))</f>
        <v>31.061663600000003</v>
      </c>
      <c r="AL65" s="10">
        <f>IF((-$AI65+$AH65*AL$3)&gt;AL64,-$AI65+$AH65*AL$3,MAX(-$AI65+$AH65*AL$3,0.7*MAX(AL$4:AL64)))</f>
        <v>28.968474521903524</v>
      </c>
      <c r="AM65" s="10">
        <f>IF((-$AI65+$AH65*AM$3)&gt;AM64,-$AI65+$AH65*AM$3,MAX(-$AI65+$AH65*AM$3,0.7*MAX(AM$4:AM64)))</f>
        <v>26.739829594988009</v>
      </c>
      <c r="AN65" s="10">
        <f>IF((-$AI65+$AH65*AN$3)&gt;AN64,-$AI65+$AH65*AN$3,MAX(-$AI65+$AH65*AN$3,0.7*MAX(AN$4:AN64)))</f>
        <v>24.345438461954775</v>
      </c>
      <c r="AO65" s="10">
        <f>IF((-$AI65+$AH65*AO$3)&gt;AO64,-$AI65+$AH65*AO$3,MAX(-$AI65+$AH65*AO$3,0.7*MAX(AO$4:AO64)))</f>
        <v>21.741692925497439</v>
      </c>
      <c r="AP65" s="10">
        <f>IF((-$AI65+$AH65*AP$3)&gt;AP64,-$AI65+$AH65*AP$3,MAX(-$AI65+$AH65*AP$3,0.7*MAX(AP$4:AP64)))</f>
        <v>18.861663600000004</v>
      </c>
      <c r="AQ65" s="10">
        <f>IF((-$AI65+$AH65*AQ$3)&gt;AQ64,-$AI65+$AH65*AQ$3,MAX(-$AI65+$AH65*AQ$3,0.7*MAX(AQ$4:AQ64)))</f>
        <v>15.592683452340303</v>
      </c>
      <c r="AR65" s="10">
        <f>IF((-$AI65+$AH65*AR$3)&gt;AR64,-$AI65+$AH65*AR$3,MAX(-$AI65+$AH65*AR$3,0.7*MAX(AR$4:AR64)))</f>
        <v>11.715069060951762</v>
      </c>
      <c r="AS65" s="10">
        <f>IF((-$AI65+$AH65*AS$3)&gt;AS64,-$AI65+$AH65*AS$3,MAX(-$AI65+$AH65*AS$3,0.7*MAX(AS$4:AS64)))</f>
        <v>6.6616636000000016</v>
      </c>
      <c r="AT65" s="7">
        <v>61</v>
      </c>
      <c r="AU65" s="6">
        <f t="shared" si="11"/>
        <v>5.5383363999999995</v>
      </c>
      <c r="AV65" s="10">
        <f t="shared" si="19"/>
        <v>22</v>
      </c>
      <c r="AW65" s="10">
        <f t="shared" si="17"/>
        <v>21</v>
      </c>
      <c r="AX65" s="10">
        <f t="shared" si="17"/>
        <v>19</v>
      </c>
      <c r="AY65" s="10">
        <f t="shared" si="17"/>
        <v>18</v>
      </c>
      <c r="AZ65" s="10">
        <f t="shared" si="17"/>
        <v>16</v>
      </c>
      <c r="BA65" s="10">
        <f t="shared" si="17"/>
        <v>14</v>
      </c>
      <c r="BB65" s="10">
        <f t="shared" si="17"/>
        <v>12</v>
      </c>
      <c r="BC65" s="10">
        <f t="shared" si="17"/>
        <v>10</v>
      </c>
      <c r="BD65" s="10">
        <f t="shared" si="17"/>
        <v>7</v>
      </c>
      <c r="BE65" s="10">
        <f t="shared" si="17"/>
        <v>4</v>
      </c>
    </row>
    <row r="66" spans="3:57">
      <c r="C66" s="1">
        <f t="shared" si="13"/>
        <v>39</v>
      </c>
      <c r="D66" s="3">
        <f t="shared" si="2"/>
        <v>0.3433987204485146</v>
      </c>
      <c r="E66" s="2">
        <f t="shared" si="3"/>
        <v>0.27386127875258309</v>
      </c>
      <c r="F66" s="2">
        <f t="shared" si="4"/>
        <v>0.24289915602982237</v>
      </c>
      <c r="G66" s="2">
        <f t="shared" si="5"/>
        <v>0.39496835316263001</v>
      </c>
      <c r="H66" s="2">
        <f t="shared" si="6"/>
        <v>0.27928480087537888</v>
      </c>
      <c r="J66" s="7">
        <v>62</v>
      </c>
      <c r="K66" s="17">
        <f t="shared" si="7"/>
        <v>5.9105343999999995</v>
      </c>
      <c r="L66" s="10">
        <f t="shared" si="18"/>
        <v>26.377338758866482</v>
      </c>
      <c r="M66" s="10">
        <f t="shared" si="16"/>
        <v>24.877379283196213</v>
      </c>
      <c r="N66" s="10">
        <f t="shared" si="16"/>
        <v>23.280979360843048</v>
      </c>
      <c r="O66" s="10">
        <f t="shared" si="16"/>
        <v>21.566733642348346</v>
      </c>
      <c r="P66" s="10">
        <f t="shared" si="16"/>
        <v>19.703908241767675</v>
      </c>
      <c r="Q66" s="10">
        <f t="shared" si="16"/>
        <v>17.645509343739558</v>
      </c>
      <c r="R66" s="10">
        <f t="shared" si="16"/>
        <v>15.312870403683302</v>
      </c>
      <c r="S66" s="10">
        <f t="shared" si="16"/>
        <v>12.554043173416282</v>
      </c>
      <c r="T66" s="10">
        <f t="shared" si="16"/>
        <v>8.984653582637451</v>
      </c>
      <c r="U66" s="10">
        <f t="shared" si="16"/>
        <v>1.960612149304396</v>
      </c>
      <c r="V66" s="7">
        <v>62</v>
      </c>
      <c r="W66" s="6">
        <f t="shared" si="9"/>
        <v>5.9105343999999995</v>
      </c>
      <c r="X66" s="10">
        <f>CEILING(IF((1-$W66+$V66*X$3)&gt;X65,1-$W66+$V66*X$3,MAX(1-$W66+$V66*X$3,0.5*(MAX(X$4:X65)+1))),1)</f>
        <v>22</v>
      </c>
      <c r="Y66" s="10">
        <f>CEILING(IF((1-$W66+$V66*Y$3)&gt;Y65,1-$W66+$V66*Y$3,MAX(1-$W66+$V66*Y$3,0.5*(MAX(Y$4:Y65)+1))),1)</f>
        <v>20</v>
      </c>
      <c r="Z66" s="10">
        <f>CEILING(IF((1-$W66+$V66*Z$3)&gt;Z65,1-$W66+$V66*Z$3,MAX(1-$W66+$V66*Z$3,0.5*(MAX(Z$4:Z65)+1))),1)</f>
        <v>19</v>
      </c>
      <c r="AA66" s="10">
        <f>CEILING(IF((1-$W66+$V66*AA$3)&gt;AA65,1-$W66+$V66*AA$3,MAX(1-$W66+$V66*AA$3,0.5*(MAX(AA$4:AA65)+1))),1)</f>
        <v>17</v>
      </c>
      <c r="AB66" s="10">
        <f>CEILING(IF((1-$W66+$V66*AB$3)&gt;AB65,1-$W66+$V66*AB$3,MAX(1-$W66+$V66*AB$3,0.5*(MAX(AB$4:AB65)+1))),1)</f>
        <v>15</v>
      </c>
      <c r="AC66" s="10">
        <f>CEILING(IF((1-$W66+$V66*AC$3)&gt;AC65,1-$W66+$V66*AC$3,MAX(1-$W66+$V66*AC$3,0.5*(MAX(AC$4:AC65)+1))),1)</f>
        <v>13</v>
      </c>
      <c r="AD66" s="10">
        <f>CEILING(IF((1-$W66+$V66*AD$3)&gt;AD65,1-$W66+$V66*AD$3,MAX(1-$W66+$V66*AD$3,0.5*(MAX(AD$4:AD65)+1))),1)</f>
        <v>11</v>
      </c>
      <c r="AE66" s="10">
        <f>CEILING(IF((1-$W66+$V66*AE$3)&gt;AE65,1-$W66+$V66*AE$3,MAX(1-$W66+$V66*AE$3,0.5*(MAX(AE$4:AE65)+1))),1)</f>
        <v>8</v>
      </c>
      <c r="AF66" s="10">
        <f>CEILING(IF((1-$W66+$V66*AF$3)&gt;AF65,1-$W66+$V66*AF$3,MAX(1-$W66+$V66*AF$3,0.5*(MAX(AF$4:AF65)+1))),1)</f>
        <v>5</v>
      </c>
      <c r="AG66" s="10">
        <f>CEILING(IF((1-$W66+$V66*AG$3)&gt;AG65,1-$W66+$V66*AG$3,MAX(1-$W66+$V66*AG$3,0.5*(MAX(AG$4:AG65)+1))),1)</f>
        <v>2</v>
      </c>
      <c r="AH66" s="7">
        <v>62</v>
      </c>
      <c r="AI66" s="6">
        <f t="shared" si="10"/>
        <v>5.9105343999999995</v>
      </c>
      <c r="AJ66" s="10">
        <f>IF((-$AI66+$AH66*AJ$3)&gt;AJ65,-$AI66+$AH66*AJ$3,MAX(-$AI66+$AH66*AJ$3,0.7*MAX(AJ$4:AJ65)))</f>
        <v>33.301708586087912</v>
      </c>
      <c r="AK66" s="10">
        <f>IF((-$AI66+$AH66*AK$3)&gt;AK65,-$AI66+$AH66*AK$3,MAX(-$AI66+$AH66*AK$3,0.7*MAX(AK$4:AK65)))</f>
        <v>31.289465599999996</v>
      </c>
      <c r="AL66" s="10">
        <f>IF((-$AI66+$AH66*AL$3)&gt;AL65,-$AI66+$AH66*AL$3,MAX(-$AI66+$AH66*AL$3,0.7*MAX(AL$4:AL65)))</f>
        <v>29.16196194685276</v>
      </c>
      <c r="AM66" s="10">
        <f>IF((-$AI66+$AH66*AM$3)&gt;AM65,-$AI66+$AH66*AM$3,MAX(-$AI66+$AH66*AM$3,0.7*MAX(AM$4:AM65)))</f>
        <v>26.896781857200924</v>
      </c>
      <c r="AN66" s="10">
        <f>IF((-$AI66+$AH66*AN$3)&gt;AN65,-$AI66+$AH66*AN$3,MAX(-$AI66+$AH66*AN$3,0.7*MAX(AN$4:AN65)))</f>
        <v>24.463138410511409</v>
      </c>
      <c r="AO66" s="10">
        <f>IF((-$AI66+$AH66*AO$3)&gt;AO65,-$AI66+$AH66*AO$3,MAX(-$AI66+$AH66*AO$3,0.7*MAX(AO$4:AO65)))</f>
        <v>21.816708520997395</v>
      </c>
      <c r="AP66" s="10">
        <f>IF((-$AI66+$AH66*AP$3)&gt;AP65,-$AI66+$AH66*AP$3,MAX(-$AI66+$AH66*AP$3,0.7*MAX(AP$4:AP65)))</f>
        <v>18.889465600000001</v>
      </c>
      <c r="AQ66" s="10">
        <f>IF((-$AI66+$AH66*AQ$3)&gt;AQ65,-$AI66+$AH66*AQ$3,MAX(-$AI66+$AH66*AQ$3,0.7*MAX(AQ$4:AQ65)))</f>
        <v>15.566895613854079</v>
      </c>
      <c r="AR66" s="10">
        <f>IF((-$AI66+$AH66*AR$3)&gt;AR65,-$AI66+$AH66*AR$3,MAX(-$AI66+$AH66*AR$3,0.7*MAX(AR$4:AR65)))</f>
        <v>11.62571377342638</v>
      </c>
      <c r="AS66" s="10">
        <f>IF((-$AI66+$AH66*AS$3)&gt;AS65,-$AI66+$AH66*AS$3,MAX(-$AI66+$AH66*AS$3,0.7*MAX(AS$4:AS65)))</f>
        <v>6.4894656000000008</v>
      </c>
      <c r="AT66" s="7">
        <v>62</v>
      </c>
      <c r="AU66" s="6">
        <f t="shared" si="11"/>
        <v>5.9105343999999995</v>
      </c>
      <c r="AV66" s="10">
        <f t="shared" si="19"/>
        <v>22</v>
      </c>
      <c r="AW66" s="10">
        <f t="shared" si="17"/>
        <v>21</v>
      </c>
      <c r="AX66" s="10">
        <f t="shared" si="17"/>
        <v>19</v>
      </c>
      <c r="AY66" s="10">
        <f t="shared" si="17"/>
        <v>18</v>
      </c>
      <c r="AZ66" s="10">
        <f t="shared" si="17"/>
        <v>16</v>
      </c>
      <c r="BA66" s="10">
        <f t="shared" si="17"/>
        <v>14</v>
      </c>
      <c r="BB66" s="10">
        <f t="shared" si="17"/>
        <v>12</v>
      </c>
      <c r="BC66" s="10">
        <f t="shared" si="17"/>
        <v>10</v>
      </c>
      <c r="BD66" s="10">
        <f t="shared" si="17"/>
        <v>7</v>
      </c>
      <c r="BE66" s="10">
        <f t="shared" si="17"/>
        <v>3</v>
      </c>
    </row>
    <row r="67" spans="3:57">
      <c r="C67" s="1">
        <f t="shared" si="13"/>
        <v>38</v>
      </c>
      <c r="D67" s="3">
        <f t="shared" si="2"/>
        <v>0.34011973816621555</v>
      </c>
      <c r="E67" s="2">
        <f t="shared" si="3"/>
        <v>0.26925824035672519</v>
      </c>
      <c r="F67" s="2">
        <f t="shared" si="4"/>
        <v>0.23874672772626648</v>
      </c>
      <c r="G67" s="2">
        <f t="shared" si="5"/>
        <v>0.3898717737923586</v>
      </c>
      <c r="H67" s="2">
        <f t="shared" si="6"/>
        <v>0.27568097504180444</v>
      </c>
      <c r="J67" s="7">
        <v>63</v>
      </c>
      <c r="K67" s="17">
        <f t="shared" si="7"/>
        <v>6.3011843999999995</v>
      </c>
      <c r="L67" s="10">
        <f t="shared" si="18"/>
        <v>26.802779706590133</v>
      </c>
      <c r="M67" s="10">
        <f t="shared" si="16"/>
        <v>25.27862733615099</v>
      </c>
      <c r="N67" s="10">
        <f t="shared" si="16"/>
        <v>23.65647902795342</v>
      </c>
      <c r="O67" s="10">
        <f t="shared" si="16"/>
        <v>21.91458418496687</v>
      </c>
      <c r="P67" s="10">
        <f t="shared" si="16"/>
        <v>20.021713213409086</v>
      </c>
      <c r="Q67" s="10">
        <f t="shared" si="16"/>
        <v>17.930114333154712</v>
      </c>
      <c r="R67" s="10">
        <f t="shared" si="16"/>
        <v>15.559852184387871</v>
      </c>
      <c r="S67" s="10">
        <f t="shared" si="16"/>
        <v>12.756527740729448</v>
      </c>
      <c r="T67" s="10">
        <f t="shared" si="16"/>
        <v>9.1295673500993466</v>
      </c>
      <c r="U67" s="10">
        <f t="shared" si="16"/>
        <v>1.9922349259060796</v>
      </c>
      <c r="V67" s="7">
        <v>63</v>
      </c>
      <c r="W67" s="6">
        <f t="shared" si="9"/>
        <v>6.3011843999999995</v>
      </c>
      <c r="X67" s="10">
        <f>CEILING(IF((1-$W67+$V67*X$3)&gt;X66,1-$W67+$V67*X$3,MAX(1-$W67+$V67*X$3,0.5*(MAX(X$4:X66)+1))),1)</f>
        <v>22</v>
      </c>
      <c r="Y67" s="10">
        <f>CEILING(IF((1-$W67+$V67*Y$3)&gt;Y66,1-$W67+$V67*Y$3,MAX(1-$W67+$V67*Y$3,0.5*(MAX(Y$4:Y66)+1))),1)</f>
        <v>20</v>
      </c>
      <c r="Z67" s="10">
        <f>CEILING(IF((1-$W67+$V67*Z$3)&gt;Z66,1-$W67+$V67*Z$3,MAX(1-$W67+$V67*Z$3,0.5*(MAX(Z$4:Z66)+1))),1)</f>
        <v>19</v>
      </c>
      <c r="AA67" s="10">
        <f>CEILING(IF((1-$W67+$V67*AA$3)&gt;AA66,1-$W67+$V67*AA$3,MAX(1-$W67+$V67*AA$3,0.5*(MAX(AA$4:AA66)+1))),1)</f>
        <v>17</v>
      </c>
      <c r="AB67" s="10">
        <f>CEILING(IF((1-$W67+$V67*AB$3)&gt;AB66,1-$W67+$V67*AB$3,MAX(1-$W67+$V67*AB$3,0.5*(MAX(AB$4:AB66)+1))),1)</f>
        <v>15</v>
      </c>
      <c r="AC67" s="10">
        <f>CEILING(IF((1-$W67+$V67*AC$3)&gt;AC66,1-$W67+$V67*AC$3,MAX(1-$W67+$V67*AC$3,0.5*(MAX(AC$4:AC66)+1))),1)</f>
        <v>13</v>
      </c>
      <c r="AD67" s="10">
        <f>CEILING(IF((1-$W67+$V67*AD$3)&gt;AD66,1-$W67+$V67*AD$3,MAX(1-$W67+$V67*AD$3,0.5*(MAX(AD$4:AD66)+1))),1)</f>
        <v>11</v>
      </c>
      <c r="AE67" s="10">
        <f>CEILING(IF((1-$W67+$V67*AE$3)&gt;AE66,1-$W67+$V67*AE$3,MAX(1-$W67+$V67*AE$3,0.5*(MAX(AE$4:AE66)+1))),1)</f>
        <v>8</v>
      </c>
      <c r="AF67" s="10">
        <f>CEILING(IF((1-$W67+$V67*AF$3)&gt;AF66,1-$W67+$V67*AF$3,MAX(1-$W67+$V67*AF$3,0.5*(MAX(AF$4:AF66)+1))),1)</f>
        <v>4</v>
      </c>
      <c r="AG67" s="10">
        <f>CEILING(IF((1-$W67+$V67*AG$3)&gt;AG66,1-$W67+$V67*AG$3,MAX(1-$W67+$V67*AG$3,0.5*(MAX(AG$4:AG66)+1))),1)</f>
        <v>2</v>
      </c>
      <c r="AH67" s="7">
        <v>63</v>
      </c>
      <c r="AI67" s="6">
        <f t="shared" si="10"/>
        <v>6.3011843999999995</v>
      </c>
      <c r="AJ67" s="10">
        <f>IF((-$AI67+$AH67*AJ$3)&gt;AJ66,-$AI67+$AH67*AJ$3,MAX(-$AI67+$AH67*AJ$3,0.7*MAX(AJ$4:AJ66)))</f>
        <v>33.543514118121585</v>
      </c>
      <c r="AK67" s="10">
        <f>IF((-$AI67+$AH67*AK$3)&gt;AK66,-$AI67+$AH67*AK$3,MAX(-$AI67+$AH67*AK$3,0.7*MAX(AK$4:AK66)))</f>
        <v>31.498815599999997</v>
      </c>
      <c r="AL67" s="10">
        <f>IF((-$AI67+$AH67*AL$3)&gt;AL66,-$AI67+$AH67*AL$3,MAX(-$AI67+$AH67*AL$3,0.7*MAX(AL$4:AL66)))</f>
        <v>29.336997371801996</v>
      </c>
      <c r="AM67" s="10">
        <f>IF((-$AI67+$AH67*AM$3)&gt;AM66,-$AI67+$AH67*AM$3,MAX(-$AI67+$AH67*AM$3,0.7*MAX(AM$4:AM66)))</f>
        <v>27.035282119413846</v>
      </c>
      <c r="AN67" s="10">
        <f>IF((-$AI67+$AH67*AN$3)&gt;AN66,-$AI67+$AH67*AN$3,MAX(-$AI67+$AH67*AN$3,0.7*MAX(AN$4:AN66)))</f>
        <v>24.562386359068043</v>
      </c>
      <c r="AO67" s="10">
        <f>IF((-$AI67+$AH67*AO$3)&gt;AO66,-$AI67+$AH67*AO$3,MAX(-$AI67+$AH67*AO$3,0.7*MAX(AO$4:AO66)))</f>
        <v>21.873272116497354</v>
      </c>
      <c r="AP67" s="10">
        <f>IF((-$AI67+$AH67*AP$3)&gt;AP66,-$AI67+$AH67*AP$3,MAX(-$AI67+$AH67*AP$3,0.7*MAX(AP$4:AP66)))</f>
        <v>18.898815600000002</v>
      </c>
      <c r="AQ67" s="10">
        <f>IF((-$AI67+$AH67*AQ$3)&gt;AQ66,-$AI67+$AH67*AQ$3,MAX(-$AI67+$AH67*AQ$3,0.7*MAX(AQ$4:AQ66)))</f>
        <v>15.522655775367852</v>
      </c>
      <c r="AR67" s="10">
        <f>IF((-$AI67+$AH67*AR$3)&gt;AR66,-$AI67+$AH67*AR$3,MAX(-$AI67+$AH67*AR$3,0.7*MAX(AR$4:AR66)))</f>
        <v>11.517906485900998</v>
      </c>
      <c r="AS67" s="10">
        <f>IF((-$AI67+$AH67*AS$3)&gt;AS66,-$AI67+$AH67*AS$3,MAX(-$AI67+$AH67*AS$3,0.7*MAX(AS$4:AS66)))</f>
        <v>6.298815600000002</v>
      </c>
      <c r="AT67" s="7">
        <v>63</v>
      </c>
      <c r="AU67" s="6">
        <f t="shared" si="11"/>
        <v>6.3011843999999995</v>
      </c>
      <c r="AV67" s="10">
        <f t="shared" si="19"/>
        <v>22</v>
      </c>
      <c r="AW67" s="10">
        <f t="shared" si="17"/>
        <v>21</v>
      </c>
      <c r="AX67" s="10">
        <f t="shared" si="17"/>
        <v>19</v>
      </c>
      <c r="AY67" s="10">
        <f t="shared" si="17"/>
        <v>18</v>
      </c>
      <c r="AZ67" s="10">
        <f t="shared" si="17"/>
        <v>16</v>
      </c>
      <c r="BA67" s="10">
        <f t="shared" si="17"/>
        <v>14</v>
      </c>
      <c r="BB67" s="10">
        <f t="shared" si="17"/>
        <v>12</v>
      </c>
      <c r="BC67" s="10">
        <f t="shared" si="17"/>
        <v>10</v>
      </c>
      <c r="BD67" s="10">
        <f t="shared" si="17"/>
        <v>7</v>
      </c>
      <c r="BE67" s="10">
        <f t="shared" si="17"/>
        <v>3</v>
      </c>
    </row>
    <row r="68" spans="3:57">
      <c r="C68" s="1">
        <f t="shared" si="13"/>
        <v>37</v>
      </c>
      <c r="D68" s="3">
        <f t="shared" si="2"/>
        <v>0.33672958299864741</v>
      </c>
      <c r="E68" s="2">
        <f t="shared" si="3"/>
        <v>0.26457513110645903</v>
      </c>
      <c r="F68" s="2">
        <f t="shared" si="4"/>
        <v>0.23452078799117149</v>
      </c>
      <c r="G68" s="2">
        <f t="shared" si="5"/>
        <v>0.38470768123342691</v>
      </c>
      <c r="H68" s="2">
        <f t="shared" si="6"/>
        <v>0.27202941017470883</v>
      </c>
      <c r="J68" s="7">
        <v>64</v>
      </c>
      <c r="K68" s="17">
        <f t="shared" si="7"/>
        <v>6.7108863999999997</v>
      </c>
      <c r="L68" s="10">
        <f t="shared" si="18"/>
        <v>27.228220654313787</v>
      </c>
      <c r="M68" s="10">
        <f t="shared" si="16"/>
        <v>25.679875389105767</v>
      </c>
      <c r="N68" s="10">
        <f t="shared" si="16"/>
        <v>24.031978695063792</v>
      </c>
      <c r="O68" s="10">
        <f t="shared" si="16"/>
        <v>22.26243472758539</v>
      </c>
      <c r="P68" s="10">
        <f t="shared" si="16"/>
        <v>20.339518185050501</v>
      </c>
      <c r="Q68" s="10">
        <f t="shared" si="16"/>
        <v>18.214719322569866</v>
      </c>
      <c r="R68" s="10">
        <f t="shared" si="16"/>
        <v>15.806833965092441</v>
      </c>
      <c r="S68" s="10">
        <f t="shared" si="16"/>
        <v>12.959012308042613</v>
      </c>
      <c r="T68" s="10">
        <f t="shared" si="16"/>
        <v>9.2744811175612405</v>
      </c>
      <c r="U68" s="10">
        <f t="shared" si="16"/>
        <v>2.0238577025077635</v>
      </c>
      <c r="V68" s="7">
        <v>64</v>
      </c>
      <c r="W68" s="6">
        <f t="shared" si="9"/>
        <v>6.7108863999999997</v>
      </c>
      <c r="X68" s="10">
        <f>CEILING(IF((1-$W68+$V68*X$3)&gt;X67,1-$W68+$V68*X$3,MAX(1-$W68+$V68*X$3,0.5*(MAX(X$4:X67)+1))),1)</f>
        <v>22</v>
      </c>
      <c r="Y68" s="10">
        <f>CEILING(IF((1-$W68+$V68*Y$3)&gt;Y67,1-$W68+$V68*Y$3,MAX(1-$W68+$V68*Y$3,0.5*(MAX(Y$4:Y67)+1))),1)</f>
        <v>20</v>
      </c>
      <c r="Z68" s="10">
        <f>CEILING(IF((1-$W68+$V68*Z$3)&gt;Z67,1-$W68+$V68*Z$3,MAX(1-$W68+$V68*Z$3,0.5*(MAX(Z$4:Z67)+1))),1)</f>
        <v>19</v>
      </c>
      <c r="AA68" s="10">
        <f>CEILING(IF((1-$W68+$V68*AA$3)&gt;AA67,1-$W68+$V68*AA$3,MAX(1-$W68+$V68*AA$3,0.5*(MAX(AA$4:AA67)+1))),1)</f>
        <v>17</v>
      </c>
      <c r="AB68" s="10">
        <f>CEILING(IF((1-$W68+$V68*AB$3)&gt;AB67,1-$W68+$V68*AB$3,MAX(1-$W68+$V68*AB$3,0.5*(MAX(AB$4:AB67)+1))),1)</f>
        <v>15</v>
      </c>
      <c r="AC68" s="10">
        <f>CEILING(IF((1-$W68+$V68*AC$3)&gt;AC67,1-$W68+$V68*AC$3,MAX(1-$W68+$V68*AC$3,0.5*(MAX(AC$4:AC67)+1))),1)</f>
        <v>13</v>
      </c>
      <c r="AD68" s="10">
        <f>CEILING(IF((1-$W68+$V68*AD$3)&gt;AD67,1-$W68+$V68*AD$3,MAX(1-$W68+$V68*AD$3,0.5*(MAX(AD$4:AD67)+1))),1)</f>
        <v>11</v>
      </c>
      <c r="AE68" s="10">
        <f>CEILING(IF((1-$W68+$V68*AE$3)&gt;AE67,1-$W68+$V68*AE$3,MAX(1-$W68+$V68*AE$3,0.5*(MAX(AE$4:AE67)+1))),1)</f>
        <v>8</v>
      </c>
      <c r="AF68" s="10">
        <f>CEILING(IF((1-$W68+$V68*AF$3)&gt;AF67,1-$W68+$V68*AF$3,MAX(1-$W68+$V68*AF$3,0.5*(MAX(AF$4:AF67)+1))),1)</f>
        <v>4</v>
      </c>
      <c r="AG68" s="10">
        <f>CEILING(IF((1-$W68+$V68*AG$3)&gt;AG67,1-$W68+$V68*AG$3,MAX(1-$W68+$V68*AG$3,0.5*(MAX(AG$4:AG67)+1))),1)</f>
        <v>2</v>
      </c>
      <c r="AH68" s="7">
        <v>64</v>
      </c>
      <c r="AI68" s="6">
        <f t="shared" si="10"/>
        <v>6.7108863999999997</v>
      </c>
      <c r="AJ68" s="10">
        <f>IF((-$AI68+$AH68*AJ$3)&gt;AJ67,-$AI68+$AH68*AJ$3,MAX(-$AI68+$AH68*AJ$3,0.7*MAX(AJ$4:AJ67)))</f>
        <v>33.766267650155257</v>
      </c>
      <c r="AK68" s="10">
        <f>IF((-$AI68+$AH68*AK$3)&gt;AK67,-$AI68+$AH68*AK$3,MAX(-$AI68+$AH68*AK$3,0.7*MAX(AK$4:AK67)))</f>
        <v>31.689113599999999</v>
      </c>
      <c r="AL68" s="10">
        <f>IF((-$AI68+$AH68*AL$3)&gt;AL67,-$AI68+$AH68*AL$3,MAX(-$AI68+$AH68*AL$3,0.7*MAX(AL$4:AL67)))</f>
        <v>29.492980796751233</v>
      </c>
      <c r="AM68" s="10">
        <f>IF((-$AI68+$AH68*AM$3)&gt;AM67,-$AI68+$AH68*AM$3,MAX(-$AI68+$AH68*AM$3,0.7*MAX(AM$4:AM67)))</f>
        <v>27.154730381626763</v>
      </c>
      <c r="AN68" s="10">
        <f>IF((-$AI68+$AH68*AN$3)&gt;AN67,-$AI68+$AH68*AN$3,MAX(-$AI68+$AH68*AN$3,0.7*MAX(AN$4:AN67)))</f>
        <v>24.642582307624679</v>
      </c>
      <c r="AO68" s="10">
        <f>IF((-$AI68+$AH68*AO$3)&gt;AO67,-$AI68+$AH68*AO$3,MAX(-$AI68+$AH68*AO$3,0.7*MAX(AO$4:AO67)))</f>
        <v>21.910783711997311</v>
      </c>
      <c r="AP68" s="10">
        <f>IF((-$AI68+$AH68*AP$3)&gt;AP67,-$AI68+$AH68*AP$3,MAX(-$AI68+$AH68*AP$3,0.7*MAX(AP$4:AP67)))</f>
        <v>18.889113600000002</v>
      </c>
      <c r="AQ68" s="10">
        <f>IF((-$AI68+$AH68*AQ$3)&gt;AQ67,-$AI68+$AH68*AQ$3,MAX(-$AI68+$AH68*AQ$3,0.7*MAX(AQ$4:AQ67)))</f>
        <v>15.45936393688163</v>
      </c>
      <c r="AR68" s="10">
        <f>IF((-$AI68+$AH68*AR$3)&gt;AR67,-$AI68+$AH68*AR$3,MAX(-$AI68+$AH68*AR$3,0.7*MAX(AR$4:AR67)))</f>
        <v>11.391047198375617</v>
      </c>
      <c r="AS68" s="10">
        <f>IF((-$AI68+$AH68*AS$3)&gt;AS67,-$AI68+$AH68*AS$3,MAX(-$AI68+$AH68*AS$3,0.7*MAX(AS$4:AS67)))</f>
        <v>6.089113600000001</v>
      </c>
      <c r="AT68" s="7">
        <v>64</v>
      </c>
      <c r="AU68" s="6">
        <f t="shared" si="11"/>
        <v>6.7108863999999997</v>
      </c>
      <c r="AV68" s="10">
        <f t="shared" si="19"/>
        <v>22</v>
      </c>
      <c r="AW68" s="10">
        <f t="shared" si="17"/>
        <v>21</v>
      </c>
      <c r="AX68" s="10">
        <f t="shared" si="17"/>
        <v>19</v>
      </c>
      <c r="AY68" s="10">
        <f t="shared" si="17"/>
        <v>18</v>
      </c>
      <c r="AZ68" s="10">
        <f t="shared" si="17"/>
        <v>16</v>
      </c>
      <c r="BA68" s="10">
        <f t="shared" si="17"/>
        <v>14</v>
      </c>
      <c r="BB68" s="10">
        <f t="shared" si="17"/>
        <v>12</v>
      </c>
      <c r="BC68" s="10">
        <f t="shared" si="17"/>
        <v>9</v>
      </c>
      <c r="BD68" s="10">
        <f t="shared" si="17"/>
        <v>7</v>
      </c>
      <c r="BE68" s="10">
        <f t="shared" si="17"/>
        <v>3</v>
      </c>
    </row>
    <row r="69" spans="3:57">
      <c r="C69" s="1">
        <f t="shared" si="13"/>
        <v>36</v>
      </c>
      <c r="D69" s="3">
        <f t="shared" si="2"/>
        <v>0.3332204510175204</v>
      </c>
      <c r="E69" s="2">
        <f t="shared" si="3"/>
        <v>0.25980762113533162</v>
      </c>
      <c r="F69" s="2">
        <f t="shared" si="4"/>
        <v>0.23021728866442678</v>
      </c>
      <c r="G69" s="2">
        <f t="shared" si="5"/>
        <v>0.3794733192202055</v>
      </c>
      <c r="H69" s="2">
        <f t="shared" si="6"/>
        <v>0.26832815729997478</v>
      </c>
      <c r="J69" s="7">
        <v>65</v>
      </c>
      <c r="K69" s="17">
        <f t="shared" si="7"/>
        <v>7.14025</v>
      </c>
      <c r="L69" s="10">
        <f t="shared" si="18"/>
        <v>27.653661602037442</v>
      </c>
      <c r="M69" s="10">
        <f t="shared" si="16"/>
        <v>26.081123442060544</v>
      </c>
      <c r="N69" s="10">
        <f t="shared" si="16"/>
        <v>24.407478362174164</v>
      </c>
      <c r="O69" s="10">
        <f t="shared" si="16"/>
        <v>22.61028527020391</v>
      </c>
      <c r="P69" s="10">
        <f t="shared" si="16"/>
        <v>20.657323156691916</v>
      </c>
      <c r="Q69" s="10">
        <f t="shared" si="16"/>
        <v>18.499324311985021</v>
      </c>
      <c r="R69" s="10">
        <f t="shared" si="16"/>
        <v>16.05381574579701</v>
      </c>
      <c r="S69" s="10">
        <f t="shared" si="16"/>
        <v>13.161496875355779</v>
      </c>
      <c r="T69" s="10">
        <f t="shared" si="16"/>
        <v>9.4193948850231344</v>
      </c>
      <c r="U69" s="10">
        <f t="shared" si="16"/>
        <v>2.0554804791094474</v>
      </c>
      <c r="V69" s="7">
        <v>65</v>
      </c>
      <c r="W69" s="6">
        <f t="shared" si="9"/>
        <v>7.14025</v>
      </c>
      <c r="X69" s="10">
        <f>CEILING(IF((1-$W69+$V69*X$3)&gt;X68,1-$W69+$V69*X$3,MAX(1-$W69+$V69*X$3,0.5*(MAX(X$4:X68)+1))),1)</f>
        <v>22</v>
      </c>
      <c r="Y69" s="10">
        <f>CEILING(IF((1-$W69+$V69*Y$3)&gt;Y68,1-$W69+$V69*Y$3,MAX(1-$W69+$V69*Y$3,0.5*(MAX(Y$4:Y68)+1))),1)</f>
        <v>20</v>
      </c>
      <c r="Z69" s="10">
        <f>CEILING(IF((1-$W69+$V69*Z$3)&gt;Z68,1-$W69+$V69*Z$3,MAX(1-$W69+$V69*Z$3,0.5*(MAX(Z$4:Z68)+1))),1)</f>
        <v>19</v>
      </c>
      <c r="AA69" s="10">
        <f>CEILING(IF((1-$W69+$V69*AA$3)&gt;AA68,1-$W69+$V69*AA$3,MAX(1-$W69+$V69*AA$3,0.5*(MAX(AA$4:AA68)+1))),1)</f>
        <v>17</v>
      </c>
      <c r="AB69" s="10">
        <f>CEILING(IF((1-$W69+$V69*AB$3)&gt;AB68,1-$W69+$V69*AB$3,MAX(1-$W69+$V69*AB$3,0.5*(MAX(AB$4:AB68)+1))),1)</f>
        <v>15</v>
      </c>
      <c r="AC69" s="10">
        <f>CEILING(IF((1-$W69+$V69*AC$3)&gt;AC68,1-$W69+$V69*AC$3,MAX(1-$W69+$V69*AC$3,0.5*(MAX(AC$4:AC68)+1))),1)</f>
        <v>13</v>
      </c>
      <c r="AD69" s="10">
        <f>CEILING(IF((1-$W69+$V69*AD$3)&gt;AD68,1-$W69+$V69*AD$3,MAX(1-$W69+$V69*AD$3,0.5*(MAX(AD$4:AD68)+1))),1)</f>
        <v>10</v>
      </c>
      <c r="AE69" s="10">
        <f>CEILING(IF((1-$W69+$V69*AE$3)&gt;AE68,1-$W69+$V69*AE$3,MAX(1-$W69+$V69*AE$3,0.5*(MAX(AE$4:AE68)+1))),1)</f>
        <v>8</v>
      </c>
      <c r="AF69" s="10">
        <f>CEILING(IF((1-$W69+$V69*AF$3)&gt;AF68,1-$W69+$V69*AF$3,MAX(1-$W69+$V69*AF$3,0.5*(MAX(AF$4:AF68)+1))),1)</f>
        <v>4</v>
      </c>
      <c r="AG69" s="10">
        <f>CEILING(IF((1-$W69+$V69*AG$3)&gt;AG68,1-$W69+$V69*AG$3,MAX(1-$W69+$V69*AG$3,0.5*(MAX(AG$4:AG68)+1))),1)</f>
        <v>2</v>
      </c>
      <c r="AH69" s="7">
        <v>65</v>
      </c>
      <c r="AI69" s="6">
        <f t="shared" si="10"/>
        <v>7.14025</v>
      </c>
      <c r="AJ69" s="10">
        <f>IF((-$AI69+$AH69*AJ$3)&gt;AJ68,-$AI69+$AH69*AJ$3,MAX(-$AI69+$AH69*AJ$3,0.7*MAX(AJ$4:AJ68)))</f>
        <v>33.969359582188929</v>
      </c>
      <c r="AK69" s="10">
        <f>IF((-$AI69+$AH69*AK$3)&gt;AK68,-$AI69+$AH69*AK$3,MAX(-$AI69+$AH69*AK$3,0.7*MAX(AK$4:AK68)))</f>
        <v>31.859749999999998</v>
      </c>
      <c r="AL69" s="10">
        <f>IF((-$AI69+$AH69*AL$3)&gt;AL68,-$AI69+$AH69*AL$3,MAX(-$AI69+$AH69*AL$3,0.7*MAX(AL$4:AL68)))</f>
        <v>29.629302621700468</v>
      </c>
      <c r="AM69" s="10">
        <f>IF((-$AI69+$AH69*AM$3)&gt;AM68,-$AI69+$AH69*AM$3,MAX(-$AI69+$AH69*AM$3,0.7*MAX(AM$4:AM68)))</f>
        <v>27.254517043839677</v>
      </c>
      <c r="AN69" s="10">
        <f>IF((-$AI69+$AH69*AN$3)&gt;AN68,-$AI69+$AH69*AN$3,MAX(-$AI69+$AH69*AN$3,0.7*MAX(AN$4:AN68)))</f>
        <v>24.703116656181315</v>
      </c>
      <c r="AO69" s="10">
        <f>IF((-$AI69+$AH69*AO$3)&gt;AO68,-$AI69+$AH69*AO$3,MAX(-$AI69+$AH69*AO$3,0.7*MAX(AO$4:AO68)))</f>
        <v>21.928633707497269</v>
      </c>
      <c r="AP69" s="10">
        <f>IF((-$AI69+$AH69*AP$3)&gt;AP68,-$AI69+$AH69*AP$3,MAX(-$AI69+$AH69*AP$3,0.7*MAX(AP$4:AP68)))</f>
        <v>18.859749999999998</v>
      </c>
      <c r="AQ69" s="10">
        <f>IF((-$AI69+$AH69*AQ$3)&gt;AQ68,-$AI69+$AH69*AQ$3,MAX(-$AI69+$AH69*AQ$3,0.7*MAX(AQ$4:AQ68)))</f>
        <v>15.376410498395407</v>
      </c>
      <c r="AR69" s="10">
        <f>IF((-$AI69+$AH69*AR$3)&gt;AR68,-$AI69+$AH69*AR$3,MAX(-$AI69+$AH69*AR$3,0.7*MAX(AR$4:AR68)))</f>
        <v>11.244526310850235</v>
      </c>
      <c r="AS69" s="10">
        <f>IF((-$AI69+$AH69*AS$3)&gt;AS68,-$AI69+$AH69*AS$3,MAX(-$AI69+$AH69*AS$3,0.7*MAX(AS$4:AS68)))</f>
        <v>5.85975</v>
      </c>
      <c r="AT69" s="7">
        <v>65</v>
      </c>
      <c r="AU69" s="6">
        <f t="shared" si="11"/>
        <v>7.14025</v>
      </c>
      <c r="AV69" s="10">
        <f t="shared" si="19"/>
        <v>22</v>
      </c>
      <c r="AW69" s="10">
        <f t="shared" si="17"/>
        <v>21</v>
      </c>
      <c r="AX69" s="10">
        <f t="shared" si="17"/>
        <v>19</v>
      </c>
      <c r="AY69" s="10">
        <f t="shared" si="17"/>
        <v>18</v>
      </c>
      <c r="AZ69" s="10">
        <f t="shared" si="17"/>
        <v>16</v>
      </c>
      <c r="BA69" s="10">
        <f t="shared" si="17"/>
        <v>14</v>
      </c>
      <c r="BB69" s="10">
        <f t="shared" si="17"/>
        <v>12</v>
      </c>
      <c r="BC69" s="10">
        <f t="shared" si="17"/>
        <v>9</v>
      </c>
      <c r="BD69" s="10">
        <f t="shared" si="17"/>
        <v>6</v>
      </c>
      <c r="BE69" s="10">
        <f t="shared" si="17"/>
        <v>3</v>
      </c>
    </row>
    <row r="70" spans="3:57">
      <c r="C70" s="1">
        <f t="shared" si="13"/>
        <v>35</v>
      </c>
      <c r="D70" s="3">
        <f t="shared" ref="D70:D95" si="20">LN($C70-8)/10</f>
        <v>0.32958368660043291</v>
      </c>
      <c r="E70" s="2">
        <f t="shared" ref="E70:E95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SQRT(0.4*($C70))/10</f>
        <v>0.37416573867739411</v>
      </c>
      <c r="H70" s="2">
        <f t="shared" ref="H70:H95" si="24">SQRT(0.2*($C70))/10</f>
        <v>0.26457513110645908</v>
      </c>
      <c r="J70" s="7">
        <v>66</v>
      </c>
      <c r="K70" s="17">
        <f t="shared" ref="K70:K104" si="25">0.0000004*$J70^4</f>
        <v>7.5898943999999995</v>
      </c>
      <c r="L70" s="10">
        <f t="shared" si="18"/>
        <v>28.079102549761092</v>
      </c>
      <c r="M70" s="10">
        <f t="shared" si="16"/>
        <v>26.482371495015322</v>
      </c>
      <c r="N70" s="10">
        <f t="shared" si="16"/>
        <v>24.782978029284536</v>
      </c>
      <c r="O70" s="10">
        <f t="shared" si="16"/>
        <v>22.958135812822434</v>
      </c>
      <c r="P70" s="10">
        <f t="shared" si="16"/>
        <v>20.975128128333328</v>
      </c>
      <c r="Q70" s="10">
        <f t="shared" si="16"/>
        <v>18.783929301400175</v>
      </c>
      <c r="R70" s="10">
        <f t="shared" si="16"/>
        <v>16.300797526501579</v>
      </c>
      <c r="S70" s="10">
        <f t="shared" si="16"/>
        <v>13.363981442668944</v>
      </c>
      <c r="T70" s="10">
        <f t="shared" si="16"/>
        <v>9.56430865248503</v>
      </c>
      <c r="U70" s="10">
        <f t="shared" si="16"/>
        <v>2.0871032557111313</v>
      </c>
      <c r="V70" s="7">
        <v>66</v>
      </c>
      <c r="W70" s="6">
        <f t="shared" ref="W70:W104" si="26">0.0000004*V70^4</f>
        <v>7.5898943999999995</v>
      </c>
      <c r="X70" s="10">
        <f>CEILING(IF((1-$W70+$V70*X$3)&gt;X69,1-$W70+$V70*X$3,MAX(1-$W70+$V70*X$3,0.5*(MAX(X$4:X69)+1))),1)</f>
        <v>22</v>
      </c>
      <c r="Y70" s="10">
        <f>CEILING(IF((1-$W70+$V70*Y$3)&gt;Y69,1-$W70+$V70*Y$3,MAX(1-$W70+$V70*Y$3,0.5*(MAX(Y$4:Y69)+1))),1)</f>
        <v>20</v>
      </c>
      <c r="Z70" s="10">
        <f>CEILING(IF((1-$W70+$V70*Z$3)&gt;Z69,1-$W70+$V70*Z$3,MAX(1-$W70+$V70*Z$3,0.5*(MAX(Z$4:Z69)+1))),1)</f>
        <v>19</v>
      </c>
      <c r="AA70" s="10">
        <f>CEILING(IF((1-$W70+$V70*AA$3)&gt;AA69,1-$W70+$V70*AA$3,MAX(1-$W70+$V70*AA$3,0.5*(MAX(AA$4:AA69)+1))),1)</f>
        <v>17</v>
      </c>
      <c r="AB70" s="10">
        <f>CEILING(IF((1-$W70+$V70*AB$3)&gt;AB69,1-$W70+$V70*AB$3,MAX(1-$W70+$V70*AB$3,0.5*(MAX(AB$4:AB69)+1))),1)</f>
        <v>15</v>
      </c>
      <c r="AC70" s="10">
        <f>CEILING(IF((1-$W70+$V70*AC$3)&gt;AC69,1-$W70+$V70*AC$3,MAX(1-$W70+$V70*AC$3,0.5*(MAX(AC$4:AC69)+1))),1)</f>
        <v>13</v>
      </c>
      <c r="AD70" s="10">
        <f>CEILING(IF((1-$W70+$V70*AD$3)&gt;AD69,1-$W70+$V70*AD$3,MAX(1-$W70+$V70*AD$3,0.5*(MAX(AD$4:AD69)+1))),1)</f>
        <v>10</v>
      </c>
      <c r="AE70" s="10">
        <f>CEILING(IF((1-$W70+$V70*AE$3)&gt;AE69,1-$W70+$V70*AE$3,MAX(1-$W70+$V70*AE$3,0.5*(MAX(AE$4:AE69)+1))),1)</f>
        <v>7</v>
      </c>
      <c r="AF70" s="10">
        <f>CEILING(IF((1-$W70+$V70*AF$3)&gt;AF69,1-$W70+$V70*AF$3,MAX(1-$W70+$V70*AF$3,0.5*(MAX(AF$4:AF69)+1))),1)</f>
        <v>4</v>
      </c>
      <c r="AG70" s="10">
        <f>CEILING(IF((1-$W70+$V70*AG$3)&gt;AG69,1-$W70+$V70*AG$3,MAX(1-$W70+$V70*AG$3,0.5*(MAX(AG$4:AG69)+1))),1)</f>
        <v>2</v>
      </c>
      <c r="AH70" s="7">
        <v>66</v>
      </c>
      <c r="AI70" s="6">
        <f t="shared" ref="AI70:AI104" si="27">0.0000004*AH70^4</f>
        <v>7.5898943999999995</v>
      </c>
      <c r="AJ70" s="10">
        <f>IF((-$AI70+$AH70*AJ$3)&gt;AJ69,-$AI70+$AH70*AJ$3,MAX(-$AI70+$AH70*AJ$3,0.7*MAX(AJ$4:AJ69)))</f>
        <v>34.152170714222606</v>
      </c>
      <c r="AK70" s="10">
        <f>IF((-$AI70+$AH70*AK$3)&gt;AK69,-$AI70+$AH70*AK$3,MAX(-$AI70+$AH70*AK$3,0.7*MAX(AK$4:AK69)))</f>
        <v>32.010105600000003</v>
      </c>
      <c r="AL70" s="10">
        <f>IF((-$AI70+$AH70*AL$3)&gt;AL69,-$AI70+$AH70*AL$3,MAX(-$AI70+$AH70*AL$3,0.7*MAX(AL$4:AL69)))</f>
        <v>29.745343646649708</v>
      </c>
      <c r="AM70" s="10">
        <f>IF((-$AI70+$AH70*AM$3)&gt;AM69,-$AI70+$AH70*AM$3,MAX(-$AI70+$AH70*AM$3,0.7*MAX(AM$4:AM69)))</f>
        <v>27.334022906052603</v>
      </c>
      <c r="AN70" s="10">
        <f>IF((-$AI70+$AH70*AN$3)&gt;AN69,-$AI70+$AH70*AN$3,MAX(-$AI70+$AH70*AN$3,0.7*MAX(AN$4:AN69)))</f>
        <v>24.74337020473795</v>
      </c>
      <c r="AO70" s="10">
        <f>IF((-$AI70+$AH70*AO$3)&gt;AO69,-$AI70+$AH70*AO$3,MAX(-$AI70+$AH70*AO$3,0.7*MAX(AO$4:AO69)))</f>
        <v>21.926202902997229</v>
      </c>
      <c r="AP70" s="10">
        <f>IF((-$AI70+$AH70*AP$3)&gt;AP69,-$AI70+$AH70*AP$3,MAX(-$AI70+$AH70*AP$3,0.7*MAX(AP$4:AP69)))</f>
        <v>18.810105600000004</v>
      </c>
      <c r="AQ70" s="10">
        <f>IF((-$AI70+$AH70*AQ$3)&gt;AQ69,-$AI70+$AH70*AQ$3,MAX(-$AI70+$AH70*AQ$3,0.7*MAX(AQ$4:AQ69)))</f>
        <v>15.273176259909182</v>
      </c>
      <c r="AR70" s="10">
        <f>IF((-$AI70+$AH70*AR$3)&gt;AR69,-$AI70+$AH70*AR$3,MAX(-$AI70+$AH70*AR$3,0.7*MAX(AR$4:AR69)))</f>
        <v>11.077724623324855</v>
      </c>
      <c r="AS70" s="10">
        <f>IF((-$AI70+$AH70*AS$3)&gt;AS69,-$AI70+$AH70*AS$3,MAX(-$AI70+$AH70*AS$3,0.7*MAX(AS$4:AS69)))</f>
        <v>5.6101056000000016</v>
      </c>
      <c r="AT70" s="7">
        <v>66</v>
      </c>
      <c r="AU70" s="6">
        <f t="shared" ref="AU70:AU104" si="28">0.0000004*AT70^4</f>
        <v>7.5898943999999995</v>
      </c>
      <c r="AV70" s="10">
        <f t="shared" si="19"/>
        <v>22</v>
      </c>
      <c r="AW70" s="10">
        <f t="shared" si="17"/>
        <v>21</v>
      </c>
      <c r="AX70" s="10">
        <f t="shared" si="17"/>
        <v>19</v>
      </c>
      <c r="AY70" s="10">
        <f t="shared" si="17"/>
        <v>18</v>
      </c>
      <c r="AZ70" s="10">
        <f t="shared" si="17"/>
        <v>16</v>
      </c>
      <c r="BA70" s="10">
        <f t="shared" si="17"/>
        <v>14</v>
      </c>
      <c r="BB70" s="10">
        <f t="shared" si="17"/>
        <v>12</v>
      </c>
      <c r="BC70" s="10">
        <f t="shared" si="17"/>
        <v>9</v>
      </c>
      <c r="BD70" s="10">
        <f t="shared" si="17"/>
        <v>6</v>
      </c>
      <c r="BE70" s="10">
        <f t="shared" si="17"/>
        <v>3</v>
      </c>
    </row>
    <row r="71" spans="3:57">
      <c r="C71" s="1">
        <f t="shared" ref="C71:C93" si="29">C70-1</f>
        <v>34</v>
      </c>
      <c r="D71" s="3">
        <f t="shared" si="20"/>
        <v>0.32580965380214821</v>
      </c>
      <c r="E71" s="2">
        <f t="shared" si="21"/>
        <v>0.25</v>
      </c>
      <c r="F71" s="2">
        <f t="shared" si="22"/>
        <v>0.22135943621178655</v>
      </c>
      <c r="G71" s="2">
        <f t="shared" si="23"/>
        <v>0.36878177829171549</v>
      </c>
      <c r="H71" s="2">
        <f t="shared" si="24"/>
        <v>0.26076809620810593</v>
      </c>
      <c r="J71" s="7">
        <v>67</v>
      </c>
      <c r="K71" s="17">
        <f t="shared" si="25"/>
        <v>8.0604484000000003</v>
      </c>
      <c r="L71" s="10">
        <f t="shared" si="18"/>
        <v>28.504543497484747</v>
      </c>
      <c r="M71" s="10">
        <f t="shared" si="16"/>
        <v>26.883619547970099</v>
      </c>
      <c r="N71" s="10">
        <f t="shared" si="16"/>
        <v>25.158477696394907</v>
      </c>
      <c r="O71" s="10">
        <f t="shared" si="16"/>
        <v>23.305986355440954</v>
      </c>
      <c r="P71" s="10">
        <f t="shared" si="16"/>
        <v>21.292933099974743</v>
      </c>
      <c r="Q71" s="10">
        <f t="shared" si="16"/>
        <v>19.068534290815329</v>
      </c>
      <c r="R71" s="10">
        <f t="shared" si="16"/>
        <v>16.547779307206149</v>
      </c>
      <c r="S71" s="10">
        <f t="shared" si="16"/>
        <v>13.566466009982111</v>
      </c>
      <c r="T71" s="10">
        <f t="shared" si="16"/>
        <v>9.7092224199469239</v>
      </c>
      <c r="U71" s="10">
        <f t="shared" si="16"/>
        <v>2.1187260323128148</v>
      </c>
      <c r="V71" s="7">
        <v>67</v>
      </c>
      <c r="W71" s="6">
        <f t="shared" si="26"/>
        <v>8.0604484000000003</v>
      </c>
      <c r="X71" s="10">
        <f>CEILING(IF((1-$W71+$V71*X$3)&gt;X70,1-$W71+$V71*X$3,MAX(1-$W71+$V71*X$3,0.5*(MAX(X$4:X70)+1))),1)</f>
        <v>22</v>
      </c>
      <c r="Y71" s="10">
        <f>CEILING(IF((1-$W71+$V71*Y$3)&gt;Y70,1-$W71+$V71*Y$3,MAX(1-$W71+$V71*Y$3,0.5*(MAX(Y$4:Y70)+1))),1)</f>
        <v>20</v>
      </c>
      <c r="Z71" s="10">
        <f>CEILING(IF((1-$W71+$V71*Z$3)&gt;Z70,1-$W71+$V71*Z$3,MAX(1-$W71+$V71*Z$3,0.5*(MAX(Z$4:Z70)+1))),1)</f>
        <v>19</v>
      </c>
      <c r="AA71" s="10">
        <f>CEILING(IF((1-$W71+$V71*AA$3)&gt;AA70,1-$W71+$V71*AA$3,MAX(1-$W71+$V71*AA$3,0.5*(MAX(AA$4:AA70)+1))),1)</f>
        <v>17</v>
      </c>
      <c r="AB71" s="10">
        <f>CEILING(IF((1-$W71+$V71*AB$3)&gt;AB70,1-$W71+$V71*AB$3,MAX(1-$W71+$V71*AB$3,0.5*(MAX(AB$4:AB70)+1))),1)</f>
        <v>15</v>
      </c>
      <c r="AC71" s="10">
        <f>CEILING(IF((1-$W71+$V71*AC$3)&gt;AC70,1-$W71+$V71*AC$3,MAX(1-$W71+$V71*AC$3,0.5*(MAX(AC$4:AC70)+1))),1)</f>
        <v>13</v>
      </c>
      <c r="AD71" s="10">
        <f>CEILING(IF((1-$W71+$V71*AD$3)&gt;AD70,1-$W71+$V71*AD$3,MAX(1-$W71+$V71*AD$3,0.5*(MAX(AD$4:AD70)+1))),1)</f>
        <v>10</v>
      </c>
      <c r="AE71" s="10">
        <f>CEILING(IF((1-$W71+$V71*AE$3)&gt;AE70,1-$W71+$V71*AE$3,MAX(1-$W71+$V71*AE$3,0.5*(MAX(AE$4:AE70)+1))),1)</f>
        <v>7</v>
      </c>
      <c r="AF71" s="10">
        <f>CEILING(IF((1-$W71+$V71*AF$3)&gt;AF70,1-$W71+$V71*AF$3,MAX(1-$W71+$V71*AF$3,0.5*(MAX(AF$4:AF70)+1))),1)</f>
        <v>4</v>
      </c>
      <c r="AG71" s="10">
        <f>CEILING(IF((1-$W71+$V71*AG$3)&gt;AG70,1-$W71+$V71*AG$3,MAX(1-$W71+$V71*AG$3,0.5*(MAX(AG$4:AG70)+1))),1)</f>
        <v>2</v>
      </c>
      <c r="AH71" s="7">
        <v>67</v>
      </c>
      <c r="AI71" s="6">
        <f t="shared" si="27"/>
        <v>8.0604484000000003</v>
      </c>
      <c r="AJ71" s="10">
        <f>IF((-$AI71+$AH71*AJ$3)&gt;AJ70,-$AI71+$AH71*AJ$3,MAX(-$AI71+$AH71*AJ$3,0.7*MAX(AJ$4:AJ70)))</f>
        <v>34.314072246256288</v>
      </c>
      <c r="AK71" s="10">
        <f>IF((-$AI71+$AH71*AK$3)&gt;AK70,-$AI71+$AH71*AK$3,MAX(-$AI71+$AH71*AK$3,0.7*MAX(AK$4:AK70)))</f>
        <v>32.139551599999997</v>
      </c>
      <c r="AL71" s="10">
        <f>IF((-$AI71+$AH71*AL$3)&gt;AL70,-$AI71+$AH71*AL$3,MAX(-$AI71+$AH71*AL$3,0.7*MAX(AL$4:AL70)))</f>
        <v>29.840475071598945</v>
      </c>
      <c r="AM71" s="10">
        <f>IF((-$AI71+$AH71*AM$3)&gt;AM70,-$AI71+$AH71*AM$3,MAX(-$AI71+$AH71*AM$3,0.7*MAX(AM$4:AM70)))</f>
        <v>27.392619168265519</v>
      </c>
      <c r="AN71" s="10">
        <f>IF((-$AI71+$AH71*AN$3)&gt;AN70,-$AI71+$AH71*AN$3,MAX(-$AI71+$AH71*AN$3,0.7*MAX(AN$4:AN70)))</f>
        <v>24.762714153294588</v>
      </c>
      <c r="AO71" s="10">
        <f>IF((-$AI71+$AH71*AO$3)&gt;AO70,-$AI71+$AH71*AO$3,MAX(-$AI71+$AH71*AO$3,0.7*MAX(AO$4:AO70)))</f>
        <v>21.902862498497186</v>
      </c>
      <c r="AP71" s="10">
        <f>IF((-$AI71+$AH71*AP$3)&gt;AP70,-$AI71+$AH71*AP$3,MAX(-$AI71+$AH71*AP$3,0.7*MAX(AP$4:AP70)))</f>
        <v>18.739551599999999</v>
      </c>
      <c r="AQ71" s="10">
        <f>IF((-$AI71+$AH71*AQ$3)&gt;AQ70,-$AI71+$AH71*AQ$3,MAX(-$AI71+$AH71*AQ$3,0.7*MAX(AQ$4:AQ70)))</f>
        <v>15.149032421422957</v>
      </c>
      <c r="AR71" s="10">
        <f>IF((-$AI71+$AH71*AR$3)&gt;AR70,-$AI71+$AH71*AR$3,MAX(-$AI71+$AH71*AR$3,0.7*MAX(AR$4:AR70)))</f>
        <v>10.890013335799472</v>
      </c>
      <c r="AS71" s="10">
        <f>IF((-$AI71+$AH71*AS$3)&gt;AS70,-$AI71+$AH71*AS$3,MAX(-$AI71+$AH71*AS$3,0.7*MAX(AS$4:AS70)))</f>
        <v>5.3395516000000001</v>
      </c>
      <c r="AT71" s="7">
        <v>67</v>
      </c>
      <c r="AU71" s="6">
        <f t="shared" si="28"/>
        <v>8.0604484000000003</v>
      </c>
      <c r="AV71" s="10">
        <f t="shared" si="19"/>
        <v>22</v>
      </c>
      <c r="AW71" s="10">
        <f t="shared" si="17"/>
        <v>21</v>
      </c>
      <c r="AX71" s="10">
        <f t="shared" si="17"/>
        <v>19</v>
      </c>
      <c r="AY71" s="10">
        <f t="shared" si="17"/>
        <v>18</v>
      </c>
      <c r="AZ71" s="10">
        <f t="shared" si="17"/>
        <v>16</v>
      </c>
      <c r="BA71" s="10">
        <f t="shared" si="17"/>
        <v>14</v>
      </c>
      <c r="BB71" s="10">
        <f t="shared" si="17"/>
        <v>11</v>
      </c>
      <c r="BC71" s="10">
        <f t="shared" si="17"/>
        <v>9</v>
      </c>
      <c r="BD71" s="10">
        <f t="shared" si="17"/>
        <v>6</v>
      </c>
      <c r="BE71" s="10">
        <f t="shared" si="17"/>
        <v>3</v>
      </c>
    </row>
    <row r="72" spans="3:57">
      <c r="C72" s="1">
        <f t="shared" si="29"/>
        <v>33</v>
      </c>
      <c r="D72" s="3">
        <f t="shared" si="20"/>
        <v>0.32188758248682003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0.36331804249169902</v>
      </c>
      <c r="H72" s="2">
        <f t="shared" si="24"/>
        <v>0.25690465157330256</v>
      </c>
      <c r="J72" s="7">
        <v>68</v>
      </c>
      <c r="K72" s="17">
        <f t="shared" si="25"/>
        <v>8.5525503999999994</v>
      </c>
      <c r="L72" s="10">
        <f t="shared" si="18"/>
        <v>28.929984445208397</v>
      </c>
      <c r="M72" s="10">
        <f t="shared" si="16"/>
        <v>27.284867600924876</v>
      </c>
      <c r="N72" s="10">
        <f t="shared" si="16"/>
        <v>25.533977363505279</v>
      </c>
      <c r="O72" s="10">
        <f t="shared" si="16"/>
        <v>23.653836898059478</v>
      </c>
      <c r="P72" s="10">
        <f t="shared" si="16"/>
        <v>21.610738071616158</v>
      </c>
      <c r="Q72" s="10">
        <f t="shared" si="16"/>
        <v>19.353139280230483</v>
      </c>
      <c r="R72" s="10">
        <f t="shared" si="16"/>
        <v>16.794761087910718</v>
      </c>
      <c r="S72" s="10">
        <f t="shared" si="16"/>
        <v>13.768950577295277</v>
      </c>
      <c r="T72" s="10">
        <f t="shared" si="16"/>
        <v>9.8541361874088178</v>
      </c>
      <c r="U72" s="10">
        <f t="shared" si="16"/>
        <v>2.1503488089144986</v>
      </c>
      <c r="V72" s="7">
        <v>68</v>
      </c>
      <c r="W72" s="6">
        <f t="shared" si="26"/>
        <v>8.5525503999999994</v>
      </c>
      <c r="X72" s="10">
        <f>CEILING(IF((1-$W72+$V72*X$3)&gt;X71,1-$W72+$V72*X$3,MAX(1-$W72+$V72*X$3,0.5*(MAX(X$4:X71)+1))),1)</f>
        <v>22</v>
      </c>
      <c r="Y72" s="10">
        <f>CEILING(IF((1-$W72+$V72*Y$3)&gt;Y71,1-$W72+$V72*Y$3,MAX(1-$W72+$V72*Y$3,0.5*(MAX(Y$4:Y71)+1))),1)</f>
        <v>20</v>
      </c>
      <c r="Z72" s="10">
        <f>CEILING(IF((1-$W72+$V72*Z$3)&gt;Z71,1-$W72+$V72*Z$3,MAX(1-$W72+$V72*Z$3,0.5*(MAX(Z$4:Z71)+1))),1)</f>
        <v>18</v>
      </c>
      <c r="AA72" s="10">
        <f>CEILING(IF((1-$W72+$V72*AA$3)&gt;AA71,1-$W72+$V72*AA$3,MAX(1-$W72+$V72*AA$3,0.5*(MAX(AA$4:AA71)+1))),1)</f>
        <v>17</v>
      </c>
      <c r="AB72" s="10">
        <f>CEILING(IF((1-$W72+$V72*AB$3)&gt;AB71,1-$W72+$V72*AB$3,MAX(1-$W72+$V72*AB$3,0.5*(MAX(AB$4:AB71)+1))),1)</f>
        <v>15</v>
      </c>
      <c r="AC72" s="10">
        <f>CEILING(IF((1-$W72+$V72*AC$3)&gt;AC71,1-$W72+$V72*AC$3,MAX(1-$W72+$V72*AC$3,0.5*(MAX(AC$4:AC71)+1))),1)</f>
        <v>12</v>
      </c>
      <c r="AD72" s="10">
        <f>CEILING(IF((1-$W72+$V72*AD$3)&gt;AD71,1-$W72+$V72*AD$3,MAX(1-$W72+$V72*AD$3,0.5*(MAX(AD$4:AD71)+1))),1)</f>
        <v>10</v>
      </c>
      <c r="AE72" s="10">
        <f>CEILING(IF((1-$W72+$V72*AE$3)&gt;AE71,1-$W72+$V72*AE$3,MAX(1-$W72+$V72*AE$3,0.5*(MAX(AE$4:AE71)+1))),1)</f>
        <v>7</v>
      </c>
      <c r="AF72" s="10">
        <f>CEILING(IF((1-$W72+$V72*AF$3)&gt;AF71,1-$W72+$V72*AF$3,MAX(1-$W72+$V72*AF$3,0.5*(MAX(AF$4:AF71)+1))),1)</f>
        <v>4</v>
      </c>
      <c r="AG72" s="10">
        <f>CEILING(IF((1-$W72+$V72*AG$3)&gt;AG71,1-$W72+$V72*AG$3,MAX(1-$W72+$V72*AG$3,0.5*(MAX(AG$4:AG71)+1))),1)</f>
        <v>2</v>
      </c>
      <c r="AH72" s="7">
        <v>68</v>
      </c>
      <c r="AI72" s="6">
        <f t="shared" si="27"/>
        <v>8.5525503999999994</v>
      </c>
      <c r="AJ72" s="10">
        <f>IF((-$AI72+$AH72*AJ$3)&gt;AJ71,-$AI72+$AH72*AJ$3,MAX(-$AI72+$AH72*AJ$3,0.7*MAX(AJ$4:AJ71)))</f>
        <v>34.454425778289959</v>
      </c>
      <c r="AK72" s="10">
        <f>IF((-$AI72+$AH72*AK$3)&gt;AK71,-$AI72+$AH72*AK$3,MAX(-$AI72+$AH72*AK$3,0.7*MAX(AK$4:AK71)))</f>
        <v>32.247449599999996</v>
      </c>
      <c r="AL72" s="10">
        <f>IF((-$AI72+$AH72*AL$3)&gt;AL71,-$AI72+$AH72*AL$3,MAX(-$AI72+$AH72*AL$3,0.7*MAX(AL$4:AL71)))</f>
        <v>29.914058496548186</v>
      </c>
      <c r="AM72" s="10">
        <f>IF((-$AI72+$AH72*AM$3)&gt;AM71,-$AI72+$AH72*AM$3,MAX(-$AI72+$AH72*AM$3,0.7*MAX(AM$4:AM71)))</f>
        <v>27.429667430478432</v>
      </c>
      <c r="AN72" s="10">
        <f>IF((-$AI72+$AH72*AN$3)&gt;AN71,-$AI72+$AH72*AN$3,MAX(-$AI72+$AH72*AN$3,0.7*MAX(AN$4:AN71)))</f>
        <v>24.760510101851217</v>
      </c>
      <c r="AO72" s="10">
        <f>IF((-$AI72+$AH72*AO$3)&gt;AO71,-$AI72+$AH72*AO$3,MAX(-$AI72+$AH72*AO$3,0.7*MAX(AO$4:AO71)))</f>
        <v>21.857974093997143</v>
      </c>
      <c r="AP72" s="10">
        <f>IF((-$AI72+$AH72*AP$3)&gt;AP71,-$AI72+$AH72*AP$3,MAX(-$AI72+$AH72*AP$3,0.7*MAX(AP$4:AP71)))</f>
        <v>18.647449600000002</v>
      </c>
      <c r="AQ72" s="10">
        <f>IF((-$AI72+$AH72*AQ$3)&gt;AQ71,-$AI72+$AH72*AQ$3,MAX(-$AI72+$AH72*AQ$3,0.7*MAX(AQ$4:AQ71)))</f>
        <v>15.003340582936731</v>
      </c>
      <c r="AR72" s="10">
        <f>IF((-$AI72+$AH72*AR$3)&gt;AR71,-$AI72+$AH72*AR$3,MAX(-$AI72+$AH72*AR$3,0.7*MAX(AR$4:AR71)))</f>
        <v>10.680754048274094</v>
      </c>
      <c r="AS72" s="10">
        <f>IF((-$AI72+$AH72*AS$3)&gt;AS71,-$AI72+$AH72*AS$3,MAX(-$AI72+$AH72*AS$3,0.7*MAX(AS$4:AS71)))</f>
        <v>5.25</v>
      </c>
      <c r="AT72" s="7">
        <v>68</v>
      </c>
      <c r="AU72" s="6">
        <f t="shared" si="28"/>
        <v>8.5525503999999994</v>
      </c>
      <c r="AV72" s="10">
        <f t="shared" si="19"/>
        <v>22</v>
      </c>
      <c r="AW72" s="10">
        <f t="shared" si="17"/>
        <v>21</v>
      </c>
      <c r="AX72" s="10">
        <f t="shared" si="17"/>
        <v>19</v>
      </c>
      <c r="AY72" s="10">
        <f t="shared" si="17"/>
        <v>17</v>
      </c>
      <c r="AZ72" s="10">
        <f t="shared" si="17"/>
        <v>16</v>
      </c>
      <c r="BA72" s="10">
        <f t="shared" si="17"/>
        <v>13</v>
      </c>
      <c r="BB72" s="10">
        <f t="shared" si="17"/>
        <v>11</v>
      </c>
      <c r="BC72" s="10">
        <f t="shared" si="17"/>
        <v>9</v>
      </c>
      <c r="BD72" s="10">
        <f t="shared" si="17"/>
        <v>6</v>
      </c>
      <c r="BE72" s="10">
        <f t="shared" si="17"/>
        <v>3</v>
      </c>
    </row>
    <row r="73" spans="3:57">
      <c r="C73" s="1">
        <f t="shared" si="29"/>
        <v>32</v>
      </c>
      <c r="D73" s="3">
        <f t="shared" si="20"/>
        <v>0.31780538303479455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0.35777087639996635</v>
      </c>
      <c r="H73" s="2">
        <f t="shared" si="24"/>
        <v>0.25298221281347033</v>
      </c>
      <c r="J73" s="7">
        <v>69</v>
      </c>
      <c r="K73" s="17">
        <f t="shared" si="25"/>
        <v>9.0668483999999996</v>
      </c>
      <c r="L73" s="10">
        <f t="shared" si="18"/>
        <v>29.355425392932052</v>
      </c>
      <c r="M73" s="10">
        <f t="shared" si="16"/>
        <v>27.686115653879654</v>
      </c>
      <c r="N73" s="10">
        <f t="shared" si="16"/>
        <v>25.909477030615651</v>
      </c>
      <c r="O73" s="10">
        <f t="shared" si="16"/>
        <v>24.001687440677998</v>
      </c>
      <c r="P73" s="10">
        <f t="shared" si="16"/>
        <v>21.928543043257573</v>
      </c>
      <c r="Q73" s="10">
        <f t="shared" si="16"/>
        <v>19.637744269645637</v>
      </c>
      <c r="R73" s="10">
        <f t="shared" si="16"/>
        <v>17.041742868615287</v>
      </c>
      <c r="S73" s="10">
        <f t="shared" si="16"/>
        <v>13.971435144608442</v>
      </c>
      <c r="T73" s="10">
        <f t="shared" si="16"/>
        <v>9.9990499548707117</v>
      </c>
      <c r="U73" s="10">
        <f t="shared" si="16"/>
        <v>2.1819715855161825</v>
      </c>
      <c r="V73" s="7">
        <v>69</v>
      </c>
      <c r="W73" s="6">
        <f t="shared" si="26"/>
        <v>9.0668483999999996</v>
      </c>
      <c r="X73" s="10">
        <f>CEILING(IF((1-$W73+$V73*X$3)&gt;X72,1-$W73+$V73*X$3,MAX(1-$W73+$V73*X$3,0.5*(MAX(X$4:X72)+1))),1)</f>
        <v>22</v>
      </c>
      <c r="Y73" s="10">
        <f>CEILING(IF((1-$W73+$V73*Y$3)&gt;Y72,1-$W73+$V73*Y$3,MAX(1-$W73+$V73*Y$3,0.5*(MAX(Y$4:Y72)+1))),1)</f>
        <v>20</v>
      </c>
      <c r="Z73" s="10">
        <f>CEILING(IF((1-$W73+$V73*Z$3)&gt;Z72,1-$W73+$V73*Z$3,MAX(1-$W73+$V73*Z$3,0.5*(MAX(Z$4:Z72)+1))),1)</f>
        <v>18</v>
      </c>
      <c r="AA73" s="10">
        <f>CEILING(IF((1-$W73+$V73*AA$3)&gt;AA72,1-$W73+$V73*AA$3,MAX(1-$W73+$V73*AA$3,0.5*(MAX(AA$4:AA72)+1))),1)</f>
        <v>16</v>
      </c>
      <c r="AB73" s="10">
        <f>CEILING(IF((1-$W73+$V73*AB$3)&gt;AB72,1-$W73+$V73*AB$3,MAX(1-$W73+$V73*AB$3,0.5*(MAX(AB$4:AB72)+1))),1)</f>
        <v>14</v>
      </c>
      <c r="AC73" s="10">
        <f>CEILING(IF((1-$W73+$V73*AC$3)&gt;AC72,1-$W73+$V73*AC$3,MAX(1-$W73+$V73*AC$3,0.5*(MAX(AC$4:AC72)+1))),1)</f>
        <v>12</v>
      </c>
      <c r="AD73" s="10">
        <f>CEILING(IF((1-$W73+$V73*AD$3)&gt;AD72,1-$W73+$V73*AD$3,MAX(1-$W73+$V73*AD$3,0.5*(MAX(AD$4:AD72)+1))),1)</f>
        <v>9</v>
      </c>
      <c r="AE73" s="10">
        <f>CEILING(IF((1-$W73+$V73*AE$3)&gt;AE72,1-$W73+$V73*AE$3,MAX(1-$W73+$V73*AE$3,0.5*(MAX(AE$4:AE72)+1))),1)</f>
        <v>6</v>
      </c>
      <c r="AF73" s="10">
        <f>CEILING(IF((1-$W73+$V73*AF$3)&gt;AF72,1-$W73+$V73*AF$3,MAX(1-$W73+$V73*AF$3,0.5*(MAX(AF$4:AF72)+1))),1)</f>
        <v>4</v>
      </c>
      <c r="AG73" s="10">
        <f>CEILING(IF((1-$W73+$V73*AG$3)&gt;AG72,1-$W73+$V73*AG$3,MAX(1-$W73+$V73*AG$3,0.5*(MAX(AG$4:AG72)+1))),1)</f>
        <v>2</v>
      </c>
      <c r="AH73" s="7">
        <v>69</v>
      </c>
      <c r="AI73" s="6">
        <f t="shared" si="27"/>
        <v>9.0668483999999996</v>
      </c>
      <c r="AJ73" s="10">
        <f>IF((-$AI73+$AH73*AJ$3)&gt;AJ72,-$AI73+$AH73*AJ$3,MAX(-$AI73+$AH73*AJ$3,0.7*MAX(AJ$4:AJ72)))</f>
        <v>34.572583310323637</v>
      </c>
      <c r="AK73" s="10">
        <f>IF((-$AI73+$AH73*AK$3)&gt;AK72,-$AI73+$AH73*AK$3,MAX(-$AI73+$AH73*AK$3,0.7*MAX(AK$4:AK72)))</f>
        <v>32.333151600000001</v>
      </c>
      <c r="AL73" s="10">
        <f>IF((-$AI73+$AH73*AL$3)&gt;AL72,-$AI73+$AH73*AL$3,MAX(-$AI73+$AH73*AL$3,0.7*MAX(AL$4:AL72)))</f>
        <v>29.965445921497427</v>
      </c>
      <c r="AM73" s="10">
        <f>IF((-$AI73+$AH73*AM$3)&gt;AM72,-$AI73+$AH73*AM$3,MAX(-$AI73+$AH73*AM$3,0.7*MAX(AM$4:AM72)))</f>
        <v>27.444519692691358</v>
      </c>
      <c r="AN73" s="10">
        <f>IF((-$AI73+$AH73*AN$3)&gt;AN72,-$AI73+$AH73*AN$3,MAX(-$AI73+$AH73*AN$3,0.7*MAX(AN$4:AN72)))</f>
        <v>24.736110050407859</v>
      </c>
      <c r="AO73" s="10">
        <f>IF((-$AI73+$AH73*AO$3)&gt;AO72,-$AI73+$AH73*AO$3,MAX(-$AI73+$AH73*AO$3,0.7*MAX(AO$4:AO72)))</f>
        <v>21.790889689497099</v>
      </c>
      <c r="AP73" s="10">
        <f>IF((-$AI73+$AH73*AP$3)&gt;AP72,-$AI73+$AH73*AP$3,MAX(-$AI73+$AH73*AP$3,0.7*MAX(AP$4:AP72)))</f>
        <v>18.533151600000004</v>
      </c>
      <c r="AQ73" s="10">
        <f>IF((-$AI73+$AH73*AQ$3)&gt;AQ72,-$AI73+$AH73*AQ$3,MAX(-$AI73+$AH73*AQ$3,0.7*MAX(AQ$4:AQ72)))</f>
        <v>14.835452744450508</v>
      </c>
      <c r="AR73" s="10">
        <f>IF((-$AI73+$AH73*AR$3)&gt;AR72,-$AI73+$AH73*AR$3,MAX(-$AI73+$AH73*AR$3,0.7*MAX(AR$4:AR72)))</f>
        <v>10.449298760748713</v>
      </c>
      <c r="AS73" s="10">
        <f>IF((-$AI73+$AH73*AS$3)&gt;AS72,-$AI73+$AH73*AS$3,MAX(-$AI73+$AH73*AS$3,0.7*MAX(AS$4:AS72)))</f>
        <v>5.25</v>
      </c>
      <c r="AT73" s="7">
        <v>69</v>
      </c>
      <c r="AU73" s="6">
        <f t="shared" si="28"/>
        <v>9.0668483999999996</v>
      </c>
      <c r="AV73" s="10">
        <f t="shared" si="19"/>
        <v>22</v>
      </c>
      <c r="AW73" s="10">
        <f t="shared" si="17"/>
        <v>21</v>
      </c>
      <c r="AX73" s="10">
        <f t="shared" si="17"/>
        <v>19</v>
      </c>
      <c r="AY73" s="10">
        <f t="shared" si="17"/>
        <v>17</v>
      </c>
      <c r="AZ73" s="10">
        <f t="shared" si="17"/>
        <v>15</v>
      </c>
      <c r="BA73" s="10">
        <f t="shared" si="17"/>
        <v>13</v>
      </c>
      <c r="BB73" s="10">
        <f t="shared" si="17"/>
        <v>11</v>
      </c>
      <c r="BC73" s="10">
        <f t="shared" si="17"/>
        <v>8</v>
      </c>
      <c r="BD73" s="10">
        <f t="shared" si="17"/>
        <v>5</v>
      </c>
      <c r="BE73" s="10">
        <f t="shared" si="17"/>
        <v>3</v>
      </c>
    </row>
    <row r="74" spans="3:57">
      <c r="C74" s="1">
        <f t="shared" si="29"/>
        <v>31</v>
      </c>
      <c r="D74" s="3">
        <f t="shared" si="20"/>
        <v>0.31354942159291499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0.35213633723318016</v>
      </c>
      <c r="H74" s="2">
        <f t="shared" si="24"/>
        <v>0.24899799195977462</v>
      </c>
      <c r="J74" s="7">
        <v>70</v>
      </c>
      <c r="K74" s="17">
        <f t="shared" si="25"/>
        <v>9.6039999999999992</v>
      </c>
      <c r="L74" s="10">
        <f t="shared" si="18"/>
        <v>29.780866340655706</v>
      </c>
      <c r="M74" s="10">
        <f t="shared" si="16"/>
        <v>28.087363706834434</v>
      </c>
      <c r="N74" s="10">
        <f t="shared" si="16"/>
        <v>26.284976697726023</v>
      </c>
      <c r="O74" s="10">
        <f t="shared" si="16"/>
        <v>24.349537983296521</v>
      </c>
      <c r="P74" s="10">
        <f t="shared" si="16"/>
        <v>22.246348014898985</v>
      </c>
      <c r="Q74" s="10">
        <f t="shared" si="16"/>
        <v>19.922349259060791</v>
      </c>
      <c r="R74" s="10">
        <f t="shared" si="16"/>
        <v>17.288724649319857</v>
      </c>
      <c r="S74" s="10">
        <f t="shared" si="16"/>
        <v>14.173919711921608</v>
      </c>
      <c r="T74" s="10">
        <f t="shared" si="16"/>
        <v>10.143963722332607</v>
      </c>
      <c r="U74" s="10">
        <f t="shared" si="16"/>
        <v>2.2135943621178664</v>
      </c>
      <c r="V74" s="7">
        <v>70</v>
      </c>
      <c r="W74" s="6">
        <f t="shared" si="26"/>
        <v>9.6039999999999992</v>
      </c>
      <c r="X74" s="10">
        <f>CEILING(IF((1-$W74+$V74*X$3)&gt;X73,1-$W74+$V74*X$3,MAX(1-$W74+$V74*X$3,0.5*(MAX(X$4:X73)+1))),1)</f>
        <v>22</v>
      </c>
      <c r="Y74" s="10">
        <f>CEILING(IF((1-$W74+$V74*Y$3)&gt;Y73,1-$W74+$V74*Y$3,MAX(1-$W74+$V74*Y$3,0.5*(MAX(Y$4:Y73)+1))),1)</f>
        <v>20</v>
      </c>
      <c r="Z74" s="10">
        <f>CEILING(IF((1-$W74+$V74*Z$3)&gt;Z73,1-$W74+$V74*Z$3,MAX(1-$W74+$V74*Z$3,0.5*(MAX(Z$4:Z73)+1))),1)</f>
        <v>18</v>
      </c>
      <c r="AA74" s="10">
        <f>CEILING(IF((1-$W74+$V74*AA$3)&gt;AA73,1-$W74+$V74*AA$3,MAX(1-$W74+$V74*AA$3,0.5*(MAX(AA$4:AA73)+1))),1)</f>
        <v>16</v>
      </c>
      <c r="AB74" s="10">
        <f>CEILING(IF((1-$W74+$V74*AB$3)&gt;AB73,1-$W74+$V74*AB$3,MAX(1-$W74+$V74*AB$3,0.5*(MAX(AB$4:AB73)+1))),1)</f>
        <v>14</v>
      </c>
      <c r="AC74" s="10">
        <f>CEILING(IF((1-$W74+$V74*AC$3)&gt;AC73,1-$W74+$V74*AC$3,MAX(1-$W74+$V74*AC$3,0.5*(MAX(AC$4:AC73)+1))),1)</f>
        <v>12</v>
      </c>
      <c r="AD74" s="10">
        <f>CEILING(IF((1-$W74+$V74*AD$3)&gt;AD73,1-$W74+$V74*AD$3,MAX(1-$W74+$V74*AD$3,0.5*(MAX(AD$4:AD73)+1))),1)</f>
        <v>9</v>
      </c>
      <c r="AE74" s="10">
        <f>CEILING(IF((1-$W74+$V74*AE$3)&gt;AE73,1-$W74+$V74*AE$3,MAX(1-$W74+$V74*AE$3,0.5*(MAX(AE$4:AE73)+1))),1)</f>
        <v>6</v>
      </c>
      <c r="AF74" s="10">
        <f>CEILING(IF((1-$W74+$V74*AF$3)&gt;AF73,1-$W74+$V74*AF$3,MAX(1-$W74+$V74*AF$3,0.5*(MAX(AF$4:AF73)+1))),1)</f>
        <v>4</v>
      </c>
      <c r="AG74" s="10">
        <f>CEILING(IF((1-$W74+$V74*AG$3)&gt;AG73,1-$W74+$V74*AG$3,MAX(1-$W74+$V74*AG$3,0.5*(MAX(AG$4:AG73)+1))),1)</f>
        <v>2</v>
      </c>
      <c r="AH74" s="7">
        <v>70</v>
      </c>
      <c r="AI74" s="6">
        <f t="shared" si="27"/>
        <v>9.6039999999999992</v>
      </c>
      <c r="AJ74" s="10">
        <f>IF((-$AI74+$AH74*AJ$3)&gt;AJ73,-$AI74+$AH74*AJ$3,MAX(-$AI74+$AH74*AJ$3,0.7*MAX(AJ$4:AJ73)))</f>
        <v>34.66788724235731</v>
      </c>
      <c r="AK74" s="10">
        <f>IF((-$AI74+$AH74*AK$3)&gt;AK73,-$AI74+$AH74*AK$3,MAX(-$AI74+$AH74*AK$3,0.7*MAX(AK$4:AK73)))</f>
        <v>32.396000000000001</v>
      </c>
      <c r="AL74" s="10">
        <f>IF((-$AI74+$AH74*AL$3)&gt;AL73,-$AI74+$AH74*AL$3,MAX(-$AI74+$AH74*AL$3,0.7*MAX(AL$4:AL73)))</f>
        <v>29.993979746446662</v>
      </c>
      <c r="AM74" s="10">
        <f>IF((-$AI74+$AH74*AM$3)&gt;AM73,-$AI74+$AH74*AM$3,MAX(-$AI74+$AH74*AM$3,0.7*MAX(AM$4:AM73)))</f>
        <v>27.436518354904273</v>
      </c>
      <c r="AN74" s="10">
        <f>IF((-$AI74+$AH74*AN$3)&gt;AN73,-$AI74+$AH74*AN$3,MAX(-$AI74+$AH74*AN$3,0.7*MAX(AN$4:AN73)))</f>
        <v>24.688856398964489</v>
      </c>
      <c r="AO74" s="10">
        <f>IF((-$AI74+$AH74*AO$3)&gt;AO73,-$AI74+$AH74*AO$3,MAX(-$AI74+$AH74*AO$3,0.7*MAX(AO$4:AO73)))</f>
        <v>21.700951684997058</v>
      </c>
      <c r="AP74" s="10">
        <f>IF((-$AI74+$AH74*AP$3)&gt;AP73,-$AI74+$AH74*AP$3,MAX(-$AI74+$AH74*AP$3,0.7*MAX(AP$4:AP73)))</f>
        <v>18.396000000000001</v>
      </c>
      <c r="AQ74" s="10">
        <f>IF((-$AI74+$AH74*AQ$3)&gt;AQ73,-$AI74+$AH74*AQ$3,MAX(-$AI74+$AH74*AQ$3,0.7*MAX(AQ$4:AQ73)))</f>
        <v>14.644711305964282</v>
      </c>
      <c r="AR74" s="10">
        <f>IF((-$AI74+$AH74*AR$3)&gt;AR73,-$AI74+$AH74*AR$3,MAX(-$AI74+$AH74*AR$3,0.7*MAX(AR$4:AR73)))</f>
        <v>10.194989873223332</v>
      </c>
      <c r="AS74" s="10">
        <f>IF((-$AI74+$AH74*AS$3)&gt;AS73,-$AI74+$AH74*AS$3,MAX(-$AI74+$AH74*AS$3,0.7*MAX(AS$4:AS73)))</f>
        <v>5.25</v>
      </c>
      <c r="AT74" s="7">
        <v>70</v>
      </c>
      <c r="AU74" s="6">
        <f t="shared" si="28"/>
        <v>9.6039999999999992</v>
      </c>
      <c r="AV74" s="10">
        <f t="shared" si="19"/>
        <v>22</v>
      </c>
      <c r="AW74" s="10">
        <f t="shared" si="17"/>
        <v>21</v>
      </c>
      <c r="AX74" s="10">
        <f t="shared" si="17"/>
        <v>19</v>
      </c>
      <c r="AY74" s="10">
        <f t="shared" si="17"/>
        <v>17</v>
      </c>
      <c r="AZ74" s="10">
        <f t="shared" si="17"/>
        <v>15</v>
      </c>
      <c r="BA74" s="10">
        <f t="shared" si="17"/>
        <v>13</v>
      </c>
      <c r="BB74" s="10">
        <f t="shared" si="17"/>
        <v>11</v>
      </c>
      <c r="BC74" s="10">
        <f t="shared" si="17"/>
        <v>8</v>
      </c>
      <c r="BD74" s="10">
        <f t="shared" si="17"/>
        <v>5</v>
      </c>
      <c r="BE74" s="10">
        <f t="shared" si="17"/>
        <v>3</v>
      </c>
    </row>
    <row r="75" spans="3:57">
      <c r="C75" s="1">
        <f t="shared" si="29"/>
        <v>30</v>
      </c>
      <c r="D75" s="3">
        <f t="shared" si="20"/>
        <v>0.30910424533583158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0.34641016151377546</v>
      </c>
      <c r="H75" s="2">
        <f t="shared" si="24"/>
        <v>0.2449489742783178</v>
      </c>
      <c r="J75" s="7">
        <v>71</v>
      </c>
      <c r="K75" s="17">
        <f t="shared" si="25"/>
        <v>10.164672399999999</v>
      </c>
      <c r="L75" s="10">
        <f t="shared" si="18"/>
        <v>30.206307288379357</v>
      </c>
      <c r="M75" s="10">
        <f t="shared" si="16"/>
        <v>28.488611759789212</v>
      </c>
      <c r="N75" s="10">
        <f t="shared" si="16"/>
        <v>26.660476364836395</v>
      </c>
      <c r="O75" s="10">
        <f t="shared" si="16"/>
        <v>24.697388525915041</v>
      </c>
      <c r="P75" s="10">
        <f t="shared" si="16"/>
        <v>22.5641529865404</v>
      </c>
      <c r="Q75" s="10">
        <f t="shared" si="16"/>
        <v>20.206954248475945</v>
      </c>
      <c r="R75" s="10">
        <f t="shared" si="16"/>
        <v>17.535706430024426</v>
      </c>
      <c r="S75" s="10">
        <f t="shared" si="16"/>
        <v>14.376404279234775</v>
      </c>
      <c r="T75" s="10">
        <f t="shared" si="16"/>
        <v>10.288877489794501</v>
      </c>
      <c r="U75" s="10">
        <f t="shared" si="16"/>
        <v>2.2452171387195503</v>
      </c>
      <c r="V75" s="7">
        <v>71</v>
      </c>
      <c r="W75" s="6">
        <f t="shared" si="26"/>
        <v>10.164672399999999</v>
      </c>
      <c r="X75" s="10">
        <f>CEILING(IF((1-$W75+$V75*X$3)&gt;X74,1-$W75+$V75*X$3,MAX(1-$W75+$V75*X$3,0.5*(MAX(X$4:X74)+1))),1)</f>
        <v>22</v>
      </c>
      <c r="Y75" s="10">
        <f>CEILING(IF((1-$W75+$V75*Y$3)&gt;Y74,1-$W75+$V75*Y$3,MAX(1-$W75+$V75*Y$3,0.5*(MAX(Y$4:Y74)+1))),1)</f>
        <v>20</v>
      </c>
      <c r="Z75" s="10">
        <f>CEILING(IF((1-$W75+$V75*Z$3)&gt;Z74,1-$W75+$V75*Z$3,MAX(1-$W75+$V75*Z$3,0.5*(MAX(Z$4:Z74)+1))),1)</f>
        <v>18</v>
      </c>
      <c r="AA75" s="10">
        <f>CEILING(IF((1-$W75+$V75*AA$3)&gt;AA74,1-$W75+$V75*AA$3,MAX(1-$W75+$V75*AA$3,0.5*(MAX(AA$4:AA74)+1))),1)</f>
        <v>16</v>
      </c>
      <c r="AB75" s="10">
        <f>CEILING(IF((1-$W75+$V75*AB$3)&gt;AB74,1-$W75+$V75*AB$3,MAX(1-$W75+$V75*AB$3,0.5*(MAX(AB$4:AB74)+1))),1)</f>
        <v>14</v>
      </c>
      <c r="AC75" s="10">
        <f>CEILING(IF((1-$W75+$V75*AC$3)&gt;AC74,1-$W75+$V75*AC$3,MAX(1-$W75+$V75*AC$3,0.5*(MAX(AC$4:AC74)+1))),1)</f>
        <v>12</v>
      </c>
      <c r="AD75" s="10">
        <f>CEILING(IF((1-$W75+$V75*AD$3)&gt;AD74,1-$W75+$V75*AD$3,MAX(1-$W75+$V75*AD$3,0.5*(MAX(AD$4:AD74)+1))),1)</f>
        <v>9</v>
      </c>
      <c r="AE75" s="10">
        <f>CEILING(IF((1-$W75+$V75*AE$3)&gt;AE74,1-$W75+$V75*AE$3,MAX(1-$W75+$V75*AE$3,0.5*(MAX(AE$4:AE74)+1))),1)</f>
        <v>6</v>
      </c>
      <c r="AF75" s="10">
        <f>CEILING(IF((1-$W75+$V75*AF$3)&gt;AF74,1-$W75+$V75*AF$3,MAX(1-$W75+$V75*AF$3,0.5*(MAX(AF$4:AF74)+1))),1)</f>
        <v>4</v>
      </c>
      <c r="AG75" s="10">
        <f>CEILING(IF((1-$W75+$V75*AG$3)&gt;AG74,1-$W75+$V75*AG$3,MAX(1-$W75+$V75*AG$3,0.5*(MAX(AG$4:AG74)+1))),1)</f>
        <v>2</v>
      </c>
      <c r="AH75" s="7">
        <v>71</v>
      </c>
      <c r="AI75" s="6">
        <f t="shared" si="27"/>
        <v>10.164672399999999</v>
      </c>
      <c r="AJ75" s="10">
        <f>IF((-$AI75+$AH75*AJ$3)&gt;AJ74,-$AI75+$AH75*AJ$3,MAX(-$AI75+$AH75*AJ$3,0.7*MAX(AJ$4:AJ74)))</f>
        <v>34.73967037439099</v>
      </c>
      <c r="AK75" s="10">
        <f>IF((-$AI75+$AH75*AK$3)&gt;AK74,-$AI75+$AH75*AK$3,MAX(-$AI75+$AH75*AK$3,0.7*MAX(AK$4:AK74)))</f>
        <v>32.435327600000001</v>
      </c>
      <c r="AL75" s="10">
        <f>IF((-$AI75+$AH75*AL$3)&gt;AL74,-$AI75+$AH75*AL$3,MAX(-$AI75+$AH75*AL$3,0.7*MAX(AL$4:AL74)))</f>
        <v>29.998992771395898</v>
      </c>
      <c r="AM75" s="10">
        <f>IF((-$AI75+$AH75*AM$3)&gt;AM74,-$AI75+$AH75*AM$3,MAX(-$AI75+$AH75*AM$3,0.7*MAX(AM$4:AM74)))</f>
        <v>27.404996217117187</v>
      </c>
      <c r="AN75" s="10">
        <f>IF((-$AI75+$AH75*AN$3)&gt;AN74,-$AI75+$AH75*AN$3,MAX(-$AI75+$AH75*AN$3,0.7*MAX(AN$4:AN74)))</f>
        <v>24.618081947521127</v>
      </c>
      <c r="AO75" s="10">
        <f>IF((-$AI75+$AH75*AO$3)&gt;AO74,-$AI75+$AH75*AO$3,MAX(-$AI75+$AH75*AO$3,0.7*MAX(AO$4:AO74)))</f>
        <v>21.587492880497017</v>
      </c>
      <c r="AP75" s="10">
        <f>IF((-$AI75+$AH75*AP$3)&gt;AP74,-$AI75+$AH75*AP$3,MAX(-$AI75+$AH75*AP$3,0.7*MAX(AP$4:AP74)))</f>
        <v>18.235327600000005</v>
      </c>
      <c r="AQ75" s="10">
        <f>IF((-$AI75+$AH75*AQ$3)&gt;AQ74,-$AI75+$AH75*AQ$3,MAX(-$AI75+$AH75*AQ$3,0.7*MAX(AQ$4:AQ74)))</f>
        <v>14.43044906747806</v>
      </c>
      <c r="AR75" s="10">
        <f>IF((-$AI75+$AH75*AR$3)&gt;AR74,-$AI75+$AH75*AR$3,MAX(-$AI75+$AH75*AR$3,0.7*MAX(AR$4:AR74)))</f>
        <v>9.9171601856979503</v>
      </c>
      <c r="AS75" s="10">
        <f>IF((-$AI75+$AH75*AS$3)&gt;AS74,-$AI75+$AH75*AS$3,MAX(-$AI75+$AH75*AS$3,0.7*MAX(AS$4:AS74)))</f>
        <v>5.25</v>
      </c>
      <c r="AT75" s="7">
        <v>71</v>
      </c>
      <c r="AU75" s="6">
        <f t="shared" si="28"/>
        <v>10.164672399999999</v>
      </c>
      <c r="AV75" s="10">
        <f t="shared" si="19"/>
        <v>22</v>
      </c>
      <c r="AW75" s="10">
        <f t="shared" si="17"/>
        <v>20</v>
      </c>
      <c r="AX75" s="10">
        <f t="shared" si="17"/>
        <v>19</v>
      </c>
      <c r="AY75" s="10">
        <f t="shared" si="17"/>
        <v>17</v>
      </c>
      <c r="AZ75" s="10">
        <f t="shared" si="17"/>
        <v>15</v>
      </c>
      <c r="BA75" s="10">
        <f t="shared" si="17"/>
        <v>13</v>
      </c>
      <c r="BB75" s="10">
        <f t="shared" si="17"/>
        <v>10</v>
      </c>
      <c r="BC75" s="10">
        <f t="shared" si="17"/>
        <v>8</v>
      </c>
      <c r="BD75" s="10">
        <f t="shared" si="17"/>
        <v>5</v>
      </c>
      <c r="BE75" s="10">
        <f t="shared" si="17"/>
        <v>3</v>
      </c>
    </row>
    <row r="76" spans="3:57">
      <c r="C76" s="1">
        <f t="shared" si="29"/>
        <v>29</v>
      </c>
      <c r="D76" s="3">
        <f t="shared" si="20"/>
        <v>0.30445224377234231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0.34058772731852804</v>
      </c>
      <c r="H76" s="2">
        <f t="shared" si="24"/>
        <v>0.24083189157584592</v>
      </c>
      <c r="J76" s="7">
        <v>72</v>
      </c>
      <c r="K76" s="17">
        <f t="shared" si="25"/>
        <v>10.749542399999999</v>
      </c>
      <c r="L76" s="10">
        <f t="shared" si="18"/>
        <v>30.631748236103011</v>
      </c>
      <c r="M76" s="10">
        <f t="shared" si="16"/>
        <v>28.889859812743989</v>
      </c>
      <c r="N76" s="10">
        <f t="shared" si="16"/>
        <v>27.035976031946767</v>
      </c>
      <c r="O76" s="10">
        <f t="shared" si="16"/>
        <v>25.045239068533565</v>
      </c>
      <c r="P76" s="10">
        <f t="shared" si="16"/>
        <v>22.881957958181815</v>
      </c>
      <c r="Q76" s="10">
        <f t="shared" si="16"/>
        <v>20.491559237891099</v>
      </c>
      <c r="R76" s="10">
        <f t="shared" si="16"/>
        <v>17.782688210728995</v>
      </c>
      <c r="S76" s="10">
        <f t="shared" si="16"/>
        <v>14.57888884654794</v>
      </c>
      <c r="T76" s="10">
        <f t="shared" si="16"/>
        <v>10.433791257256395</v>
      </c>
      <c r="U76" s="10">
        <f t="shared" si="16"/>
        <v>2.2768399153212338</v>
      </c>
      <c r="V76" s="7">
        <v>72</v>
      </c>
      <c r="W76" s="6">
        <f t="shared" si="26"/>
        <v>10.749542399999999</v>
      </c>
      <c r="X76" s="10">
        <f>CEILING(IF((1-$W76+$V76*X$3)&gt;X75,1-$W76+$V76*X$3,MAX(1-$W76+$V76*X$3,0.5*(MAX(X$4:X75)+1))),1)</f>
        <v>21</v>
      </c>
      <c r="Y76" s="10">
        <f>CEILING(IF((1-$W76+$V76*Y$3)&gt;Y75,1-$W76+$V76*Y$3,MAX(1-$W76+$V76*Y$3,0.5*(MAX(Y$4:Y75)+1))),1)</f>
        <v>20</v>
      </c>
      <c r="Z76" s="10">
        <f>CEILING(IF((1-$W76+$V76*Z$3)&gt;Z75,1-$W76+$V76*Z$3,MAX(1-$W76+$V76*Z$3,0.5*(MAX(Z$4:Z75)+1))),1)</f>
        <v>18</v>
      </c>
      <c r="AA76" s="10">
        <f>CEILING(IF((1-$W76+$V76*AA$3)&gt;AA75,1-$W76+$V76*AA$3,MAX(1-$W76+$V76*AA$3,0.5*(MAX(AA$4:AA75)+1))),1)</f>
        <v>16</v>
      </c>
      <c r="AB76" s="10">
        <f>CEILING(IF((1-$W76+$V76*AB$3)&gt;AB75,1-$W76+$V76*AB$3,MAX(1-$W76+$V76*AB$3,0.5*(MAX(AB$4:AB75)+1))),1)</f>
        <v>14</v>
      </c>
      <c r="AC76" s="10">
        <f>CEILING(IF((1-$W76+$V76*AC$3)&gt;AC75,1-$W76+$V76*AC$3,MAX(1-$W76+$V76*AC$3,0.5*(MAX(AC$4:AC75)+1))),1)</f>
        <v>11</v>
      </c>
      <c r="AD76" s="10">
        <f>CEILING(IF((1-$W76+$V76*AD$3)&gt;AD75,1-$W76+$V76*AD$3,MAX(1-$W76+$V76*AD$3,0.5*(MAX(AD$4:AD75)+1))),1)</f>
        <v>9</v>
      </c>
      <c r="AE76" s="10">
        <f>CEILING(IF((1-$W76+$V76*AE$3)&gt;AE75,1-$W76+$V76*AE$3,MAX(1-$W76+$V76*AE$3,0.5*(MAX(AE$4:AE75)+1))),1)</f>
        <v>5</v>
      </c>
      <c r="AF76" s="10">
        <f>CEILING(IF((1-$W76+$V76*AF$3)&gt;AF75,1-$W76+$V76*AF$3,MAX(1-$W76+$V76*AF$3,0.5*(MAX(AF$4:AF75)+1))),1)</f>
        <v>4</v>
      </c>
      <c r="AG76" s="10">
        <f>CEILING(IF((1-$W76+$V76*AG$3)&gt;AG75,1-$W76+$V76*AG$3,MAX(1-$W76+$V76*AG$3,0.5*(MAX(AG$4:AG75)+1))),1)</f>
        <v>2</v>
      </c>
      <c r="AH76" s="7">
        <v>72</v>
      </c>
      <c r="AI76" s="6">
        <f t="shared" si="27"/>
        <v>10.749542399999999</v>
      </c>
      <c r="AJ76" s="10">
        <f>IF((-$AI76+$AH76*AJ$3)&gt;AJ75,-$AI76+$AH76*AJ$3,MAX(-$AI76+$AH76*AJ$3,0.7*MAX(AJ$4:AJ75)))</f>
        <v>34.787255906424662</v>
      </c>
      <c r="AK76" s="10">
        <f>IF((-$AI76+$AH76*AK$3)&gt;AK75,-$AI76+$AH76*AK$3,MAX(-$AI76+$AH76*AK$3,0.7*MAX(AK$4:AK75)))</f>
        <v>32.450457599999993</v>
      </c>
      <c r="AL76" s="10">
        <f>IF((-$AI76+$AH76*AL$3)&gt;AL75,-$AI76+$AH76*AL$3,MAX(-$AI76+$AH76*AL$3,0.7*MAX(AL$4:AL75)))</f>
        <v>29.979808196345136</v>
      </c>
      <c r="AM76" s="10">
        <f>IF((-$AI76+$AH76*AM$3)&gt;AM75,-$AI76+$AH76*AM$3,MAX(-$AI76+$AH76*AM$3,0.7*MAX(AM$4:AM75)))</f>
        <v>27.349276479330111</v>
      </c>
      <c r="AN76" s="10">
        <f>IF((-$AI76+$AH76*AN$3)&gt;AN75,-$AI76+$AH76*AN$3,MAX(-$AI76+$AH76*AN$3,0.7*MAX(AN$4:AN75)))</f>
        <v>24.523109896077766</v>
      </c>
      <c r="AO76" s="10">
        <f>IF((-$AI76+$AH76*AO$3)&gt;AO75,-$AI76+$AH76*AO$3,MAX(-$AI76+$AH76*AO$3,0.7*MAX(AO$4:AO75)))</f>
        <v>21.449836475996978</v>
      </c>
      <c r="AP76" s="10">
        <f>IF((-$AI76+$AH76*AP$3)&gt;AP75,-$AI76+$AH76*AP$3,MAX(-$AI76+$AH76*AP$3,0.7*MAX(AP$4:AP75)))</f>
        <v>18.050457600000001</v>
      </c>
      <c r="AQ76" s="10">
        <f>IF((-$AI76+$AH76*AQ$3)&gt;AQ75,-$AI76+$AH76*AQ$3,MAX(-$AI76+$AH76*AQ$3,0.7*MAX(AQ$4:AQ75)))</f>
        <v>14.191989228991833</v>
      </c>
      <c r="AR76" s="10">
        <f>IF((-$AI76+$AH76*AR$3)&gt;AR75,-$AI76+$AH76*AR$3,MAX(-$AI76+$AH76*AR$3,0.7*MAX(AR$4:AR75)))</f>
        <v>9.6151328981725683</v>
      </c>
      <c r="AS76" s="10">
        <f>IF((-$AI76+$AH76*AS$3)&gt;AS75,-$AI76+$AH76*AS$3,MAX(-$AI76+$AH76*AS$3,0.7*MAX(AS$4:AS75)))</f>
        <v>5.25</v>
      </c>
      <c r="AT76" s="7">
        <v>72</v>
      </c>
      <c r="AU76" s="6">
        <f t="shared" si="28"/>
        <v>10.749542399999999</v>
      </c>
      <c r="AV76" s="10">
        <f t="shared" si="19"/>
        <v>22</v>
      </c>
      <c r="AW76" s="10">
        <f t="shared" si="17"/>
        <v>20</v>
      </c>
      <c r="AX76" s="10">
        <f t="shared" si="17"/>
        <v>19</v>
      </c>
      <c r="AY76" s="10">
        <f t="shared" si="17"/>
        <v>17</v>
      </c>
      <c r="AZ76" s="10">
        <f t="shared" si="17"/>
        <v>15</v>
      </c>
      <c r="BA76" s="10">
        <f t="shared" si="17"/>
        <v>13</v>
      </c>
      <c r="BB76" s="10">
        <f t="shared" si="17"/>
        <v>10</v>
      </c>
      <c r="BC76" s="10">
        <f t="shared" si="17"/>
        <v>7</v>
      </c>
      <c r="BD76" s="10">
        <f t="shared" si="17"/>
        <v>4</v>
      </c>
      <c r="BE76" s="10">
        <f t="shared" si="17"/>
        <v>3</v>
      </c>
    </row>
    <row r="77" spans="3:57">
      <c r="C77" s="1">
        <f t="shared" si="29"/>
        <v>28</v>
      </c>
      <c r="D77" s="3">
        <f t="shared" si="20"/>
        <v>0.2995732273553991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0.33466401061363021</v>
      </c>
      <c r="H77" s="2">
        <f t="shared" si="24"/>
        <v>0.23664319132398465</v>
      </c>
      <c r="J77" s="7">
        <v>73</v>
      </c>
      <c r="K77" s="17">
        <f t="shared" si="25"/>
        <v>11.3592964</v>
      </c>
      <c r="L77" s="10">
        <f t="shared" si="18"/>
        <v>31.057189183826665</v>
      </c>
      <c r="M77" s="10">
        <f t="shared" si="16"/>
        <v>29.291107865698766</v>
      </c>
      <c r="N77" s="10">
        <f t="shared" si="16"/>
        <v>27.411475699057139</v>
      </c>
      <c r="O77" s="10">
        <f t="shared" si="16"/>
        <v>25.393089611152085</v>
      </c>
      <c r="P77" s="10">
        <f t="shared" si="16"/>
        <v>23.199762929823226</v>
      </c>
      <c r="Q77" s="10">
        <f t="shared" si="16"/>
        <v>20.776164227306253</v>
      </c>
      <c r="R77" s="10">
        <f t="shared" si="16"/>
        <v>18.029669991433565</v>
      </c>
      <c r="S77" s="10">
        <f t="shared" si="16"/>
        <v>14.781373413861106</v>
      </c>
      <c r="T77" s="10">
        <f t="shared" si="16"/>
        <v>10.578705024718291</v>
      </c>
      <c r="U77" s="10">
        <f t="shared" si="16"/>
        <v>2.3084626919229176</v>
      </c>
      <c r="V77" s="7">
        <v>73</v>
      </c>
      <c r="W77" s="6">
        <f t="shared" si="26"/>
        <v>11.3592964</v>
      </c>
      <c r="X77" s="10">
        <f>CEILING(IF((1-$W77+$V77*X$3)&gt;X76,1-$W77+$V77*X$3,MAX(1-$W77+$V77*X$3,0.5*(MAX(X$4:X76)+1))),1)</f>
        <v>21</v>
      </c>
      <c r="Y77" s="10">
        <f>CEILING(IF((1-$W77+$V77*Y$3)&gt;Y76,1-$W77+$V77*Y$3,MAX(1-$W77+$V77*Y$3,0.5*(MAX(Y$4:Y76)+1))),1)</f>
        <v>19</v>
      </c>
      <c r="Z77" s="10">
        <f>CEILING(IF((1-$W77+$V77*Z$3)&gt;Z76,1-$W77+$V77*Z$3,MAX(1-$W77+$V77*Z$3,0.5*(MAX(Z$4:Z76)+1))),1)</f>
        <v>18</v>
      </c>
      <c r="AA77" s="10">
        <f>CEILING(IF((1-$W77+$V77*AA$3)&gt;AA76,1-$W77+$V77*AA$3,MAX(1-$W77+$V77*AA$3,0.5*(MAX(AA$4:AA76)+1))),1)</f>
        <v>16</v>
      </c>
      <c r="AB77" s="10">
        <f>CEILING(IF((1-$W77+$V77*AB$3)&gt;AB76,1-$W77+$V77*AB$3,MAX(1-$W77+$V77*AB$3,0.5*(MAX(AB$4:AB76)+1))),1)</f>
        <v>13</v>
      </c>
      <c r="AC77" s="10">
        <f>CEILING(IF((1-$W77+$V77*AC$3)&gt;AC76,1-$W77+$V77*AC$3,MAX(1-$W77+$V77*AC$3,0.5*(MAX(AC$4:AC76)+1))),1)</f>
        <v>11</v>
      </c>
      <c r="AD77" s="10">
        <f>CEILING(IF((1-$W77+$V77*AD$3)&gt;AD76,1-$W77+$V77*AD$3,MAX(1-$W77+$V77*AD$3,0.5*(MAX(AD$4:AD76)+1))),1)</f>
        <v>8</v>
      </c>
      <c r="AE77" s="10">
        <f>CEILING(IF((1-$W77+$V77*AE$3)&gt;AE76,1-$W77+$V77*AE$3,MAX(1-$W77+$V77*AE$3,0.5*(MAX(AE$4:AE76)+1))),1)</f>
        <v>5</v>
      </c>
      <c r="AF77" s="10">
        <f>CEILING(IF((1-$W77+$V77*AF$3)&gt;AF76,1-$W77+$V77*AF$3,MAX(1-$W77+$V77*AF$3,0.5*(MAX(AF$4:AF76)+1))),1)</f>
        <v>4</v>
      </c>
      <c r="AG77" s="10">
        <f>CEILING(IF((1-$W77+$V77*AG$3)&gt;AG76,1-$W77+$V77*AG$3,MAX(1-$W77+$V77*AG$3,0.5*(MAX(AG$4:AG76)+1))),1)</f>
        <v>2</v>
      </c>
      <c r="AH77" s="7">
        <v>73</v>
      </c>
      <c r="AI77" s="6">
        <f t="shared" si="27"/>
        <v>11.3592964</v>
      </c>
      <c r="AJ77" s="10">
        <f>IF((-$AI77+$AH77*AJ$3)&gt;AJ76,-$AI77+$AH77*AJ$3,MAX(-$AI77+$AH77*AJ$3,0.7*MAX(AJ$4:AJ76)))</f>
        <v>34.809957438458341</v>
      </c>
      <c r="AK77" s="10">
        <f>IF((-$AI77+$AH77*AK$3)&gt;AK76,-$AI77+$AH77*AK$3,MAX(-$AI77+$AH77*AK$3,0.7*MAX(AK$4:AK76)))</f>
        <v>32.440703599999999</v>
      </c>
      <c r="AL77" s="10">
        <f>IF((-$AI77+$AH77*AL$3)&gt;AL76,-$AI77+$AH77*AL$3,MAX(-$AI77+$AH77*AL$3,0.7*MAX(AL$4:AL76)))</f>
        <v>29.935739621294374</v>
      </c>
      <c r="AM77" s="10">
        <f>IF((-$AI77+$AH77*AM$3)&gt;AM76,-$AI77+$AH77*AM$3,MAX(-$AI77+$AH77*AM$3,0.7*MAX(AM$4:AM76)))</f>
        <v>27.268672741543028</v>
      </c>
      <c r="AN77" s="10">
        <f>IF((-$AI77+$AH77*AN$3)&gt;AN76,-$AI77+$AH77*AN$3,MAX(-$AI77+$AH77*AN$3,0.7*MAX(AN$4:AN76)))</f>
        <v>24.403253844634399</v>
      </c>
      <c r="AO77" s="10">
        <f>IF((-$AI77+$AH77*AO$3)&gt;AO76,-$AI77+$AH77*AO$3,MAX(-$AI77+$AH77*AO$3,0.7*MAX(AO$4:AO76)))</f>
        <v>21.287296071496932</v>
      </c>
      <c r="AP77" s="10">
        <f>IF((-$AI77+$AH77*AP$3)&gt;AP76,-$AI77+$AH77*AP$3,MAX(-$AI77+$AH77*AP$3,0.7*MAX(AP$4:AP76)))</f>
        <v>17.840703600000005</v>
      </c>
      <c r="AQ77" s="10">
        <f>IF((-$AI77+$AH77*AQ$3)&gt;AQ76,-$AI77+$AH77*AQ$3,MAX(-$AI77+$AH77*AQ$3,0.7*MAX(AQ$4:AQ76)))</f>
        <v>13.92864539050561</v>
      </c>
      <c r="AR77" s="10">
        <f>IF((-$AI77+$AH77*AR$3)&gt;AR76,-$AI77+$AH77*AR$3,MAX(-$AI77+$AH77*AR$3,0.7*MAX(AR$4:AR76)))</f>
        <v>9.2882216106471862</v>
      </c>
      <c r="AS77" s="10">
        <f>IF((-$AI77+$AH77*AS$3)&gt;AS76,-$AI77+$AH77*AS$3,MAX(-$AI77+$AH77*AS$3,0.7*MAX(AS$4:AS76)))</f>
        <v>5.25</v>
      </c>
      <c r="AT77" s="7">
        <v>73</v>
      </c>
      <c r="AU77" s="6">
        <f t="shared" si="28"/>
        <v>11.3592964</v>
      </c>
      <c r="AV77" s="10">
        <f t="shared" si="19"/>
        <v>22</v>
      </c>
      <c r="AW77" s="10">
        <f t="shared" si="17"/>
        <v>20</v>
      </c>
      <c r="AX77" s="10">
        <f t="shared" si="17"/>
        <v>18</v>
      </c>
      <c r="AY77" s="10">
        <f t="shared" si="17"/>
        <v>16</v>
      </c>
      <c r="AZ77" s="10">
        <f t="shared" si="17"/>
        <v>14</v>
      </c>
      <c r="BA77" s="10">
        <f t="shared" si="17"/>
        <v>12</v>
      </c>
      <c r="BB77" s="10">
        <f t="shared" si="17"/>
        <v>10</v>
      </c>
      <c r="BC77" s="10">
        <f t="shared" si="17"/>
        <v>7</v>
      </c>
      <c r="BD77" s="10">
        <f t="shared" si="17"/>
        <v>4</v>
      </c>
      <c r="BE77" s="10">
        <f t="shared" si="17"/>
        <v>3</v>
      </c>
    </row>
    <row r="78" spans="3:57">
      <c r="C78" s="1">
        <f t="shared" si="29"/>
        <v>27</v>
      </c>
      <c r="D78" s="3">
        <f t="shared" si="20"/>
        <v>0.29444389791664405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0.32863353450309968</v>
      </c>
      <c r="H78" s="2">
        <f t="shared" si="24"/>
        <v>0.23237900077244503</v>
      </c>
      <c r="J78" s="7">
        <v>74</v>
      </c>
      <c r="K78" s="17">
        <f t="shared" si="25"/>
        <v>11.9946304</v>
      </c>
      <c r="L78" s="10">
        <f t="shared" si="18"/>
        <v>31.482630131550316</v>
      </c>
      <c r="M78" s="10">
        <f t="shared" si="16"/>
        <v>29.692355918653544</v>
      </c>
      <c r="N78" s="10">
        <f t="shared" si="16"/>
        <v>27.786975366167511</v>
      </c>
      <c r="O78" s="10">
        <f t="shared" si="16"/>
        <v>25.740940153770609</v>
      </c>
      <c r="P78" s="10">
        <f t="shared" si="16"/>
        <v>23.517567901464641</v>
      </c>
      <c r="Q78" s="10">
        <f t="shared" si="16"/>
        <v>21.060769216721408</v>
      </c>
      <c r="R78" s="10">
        <f t="shared" si="16"/>
        <v>18.276651772138134</v>
      </c>
      <c r="S78" s="10">
        <f t="shared" si="16"/>
        <v>14.983857981174271</v>
      </c>
      <c r="T78" s="10">
        <f t="shared" si="16"/>
        <v>10.723618792180185</v>
      </c>
      <c r="U78" s="10">
        <f t="shared" si="16"/>
        <v>2.3400854685246015</v>
      </c>
      <c r="V78" s="7">
        <v>74</v>
      </c>
      <c r="W78" s="6">
        <f t="shared" si="26"/>
        <v>11.9946304</v>
      </c>
      <c r="X78" s="10">
        <f>CEILING(IF((1-$W78+$V78*X$3)&gt;X77,1-$W78+$V78*X$3,MAX(1-$W78+$V78*X$3,0.5*(MAX(X$4:X77)+1))),1)</f>
        <v>21</v>
      </c>
      <c r="Y78" s="10">
        <f>CEILING(IF((1-$W78+$V78*Y$3)&gt;Y77,1-$W78+$V78*Y$3,MAX(1-$W78+$V78*Y$3,0.5*(MAX(Y$4:Y77)+1))),1)</f>
        <v>19</v>
      </c>
      <c r="Z78" s="10">
        <f>CEILING(IF((1-$W78+$V78*Z$3)&gt;Z77,1-$W78+$V78*Z$3,MAX(1-$W78+$V78*Z$3,0.5*(MAX(Z$4:Z77)+1))),1)</f>
        <v>17</v>
      </c>
      <c r="AA78" s="10">
        <f>CEILING(IF((1-$W78+$V78*AA$3)&gt;AA77,1-$W78+$V78*AA$3,MAX(1-$W78+$V78*AA$3,0.5*(MAX(AA$4:AA77)+1))),1)</f>
        <v>15</v>
      </c>
      <c r="AB78" s="10">
        <f>CEILING(IF((1-$W78+$V78*AB$3)&gt;AB77,1-$W78+$V78*AB$3,MAX(1-$W78+$V78*AB$3,0.5*(MAX(AB$4:AB77)+1))),1)</f>
        <v>13</v>
      </c>
      <c r="AC78" s="10">
        <f>CEILING(IF((1-$W78+$V78*AC$3)&gt;AC77,1-$W78+$V78*AC$3,MAX(1-$W78+$V78*AC$3,0.5*(MAX(AC$4:AC77)+1))),1)</f>
        <v>11</v>
      </c>
      <c r="AD78" s="10">
        <f>CEILING(IF((1-$W78+$V78*AD$3)&gt;AD77,1-$W78+$V78*AD$3,MAX(1-$W78+$V78*AD$3,0.5*(MAX(AD$4:AD77)+1))),1)</f>
        <v>8</v>
      </c>
      <c r="AE78" s="10">
        <f>CEILING(IF((1-$W78+$V78*AE$3)&gt;AE77,1-$W78+$V78*AE$3,MAX(1-$W78+$V78*AE$3,0.5*(MAX(AE$4:AE77)+1))),1)</f>
        <v>5</v>
      </c>
      <c r="AF78" s="10">
        <f>CEILING(IF((1-$W78+$V78*AF$3)&gt;AF77,1-$W78+$V78*AF$3,MAX(1-$W78+$V78*AF$3,0.5*(MAX(AF$4:AF77)+1))),1)</f>
        <v>4</v>
      </c>
      <c r="AG78" s="10">
        <f>CEILING(IF((1-$W78+$V78*AG$3)&gt;AG77,1-$W78+$V78*AG$3,MAX(1-$W78+$V78*AG$3,0.5*(MAX(AG$4:AG77)+1))),1)</f>
        <v>2</v>
      </c>
      <c r="AH78" s="7">
        <v>74</v>
      </c>
      <c r="AI78" s="6">
        <f t="shared" si="27"/>
        <v>11.9946304</v>
      </c>
      <c r="AJ78" s="10">
        <f>IF((-$AI78+$AH78*AJ$3)&gt;AJ77,-$AI78+$AH78*AJ$3,MAX(-$AI78+$AH78*AJ$3,0.7*MAX(AJ$4:AJ77)))</f>
        <v>34.807078970492014</v>
      </c>
      <c r="AK78" s="10">
        <f>IF((-$AI78+$AH78*AK$3)&gt;AK77,-$AI78+$AH78*AK$3,MAX(-$AI78+$AH78*AK$3,0.7*MAX(AK$4:AK77)))</f>
        <v>32.4053696</v>
      </c>
      <c r="AL78" s="10">
        <f>IF((-$AI78+$AH78*AL$3)&gt;AL77,-$AI78+$AH78*AL$3,MAX(-$AI78+$AH78*AL$3,0.7*MAX(AL$4:AL77)))</f>
        <v>29.866091046243618</v>
      </c>
      <c r="AM78" s="10">
        <f>IF((-$AI78+$AH78*AM$3)&gt;AM77,-$AI78+$AH78*AM$3,MAX(-$AI78+$AH78*AM$3,0.7*MAX(AM$4:AM77)))</f>
        <v>27.162489003755944</v>
      </c>
      <c r="AN78" s="10">
        <f>IF((-$AI78+$AH78*AN$3)&gt;AN77,-$AI78+$AH78*AN$3,MAX(-$AI78+$AH78*AN$3,0.7*MAX(AN$4:AN77)))</f>
        <v>24.257817793191037</v>
      </c>
      <c r="AO78" s="10">
        <f>IF((-$AI78+$AH78*AO$3)&gt;AO77,-$AI78+$AH78*AO$3,MAX(-$AI78+$AH78*AO$3,0.7*MAX(AO$4:AO77)))</f>
        <v>21.099175666996892</v>
      </c>
      <c r="AP78" s="10">
        <f>IF((-$AI78+$AH78*AP$3)&gt;AP77,-$AI78+$AH78*AP$3,MAX(-$AI78+$AH78*AP$3,0.7*MAX(AP$4:AP77)))</f>
        <v>17.605369600000003</v>
      </c>
      <c r="AQ78" s="10">
        <f>IF((-$AI78+$AH78*AQ$3)&gt;AQ77,-$AI78+$AH78*AQ$3,MAX(-$AI78+$AH78*AQ$3,0.7*MAX(AQ$4:AQ77)))</f>
        <v>13.639721552019383</v>
      </c>
      <c r="AR78" s="10">
        <f>IF((-$AI78+$AH78*AR$3)&gt;AR77,-$AI78+$AH78*AR$3,MAX(-$AI78+$AH78*AR$3,0.7*MAX(AR$4:AR77)))</f>
        <v>8.9357303231218079</v>
      </c>
      <c r="AS78" s="10">
        <f>IF((-$AI78+$AH78*AS$3)&gt;AS77,-$AI78+$AH78*AS$3,MAX(-$AI78+$AH78*AS$3,0.7*MAX(AS$4:AS77)))</f>
        <v>5.25</v>
      </c>
      <c r="AT78" s="7">
        <v>74</v>
      </c>
      <c r="AU78" s="6">
        <f t="shared" si="28"/>
        <v>11.9946304</v>
      </c>
      <c r="AV78" s="10">
        <f t="shared" si="19"/>
        <v>22</v>
      </c>
      <c r="AW78" s="10">
        <f t="shared" si="17"/>
        <v>20</v>
      </c>
      <c r="AX78" s="10">
        <f t="shared" si="17"/>
        <v>18</v>
      </c>
      <c r="AY78" s="10">
        <f t="shared" si="17"/>
        <v>16</v>
      </c>
      <c r="AZ78" s="10">
        <f t="shared" si="17"/>
        <v>14</v>
      </c>
      <c r="BA78" s="10">
        <f t="shared" si="17"/>
        <v>12</v>
      </c>
      <c r="BB78" s="10">
        <f t="shared" si="17"/>
        <v>9</v>
      </c>
      <c r="BC78" s="10">
        <f t="shared" si="17"/>
        <v>7</v>
      </c>
      <c r="BD78" s="10">
        <f t="shared" si="17"/>
        <v>4</v>
      </c>
      <c r="BE78" s="10">
        <f t="shared" si="17"/>
        <v>3</v>
      </c>
    </row>
    <row r="79" spans="3:57">
      <c r="C79" s="1">
        <f t="shared" si="29"/>
        <v>26</v>
      </c>
      <c r="D79" s="3">
        <f t="shared" si="20"/>
        <v>0.28903717578961646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0.322490309931942</v>
      </c>
      <c r="H79" s="2">
        <f t="shared" si="24"/>
        <v>0.22803508501982761</v>
      </c>
      <c r="J79" s="7">
        <v>75</v>
      </c>
      <c r="K79" s="17">
        <f t="shared" si="25"/>
        <v>12.65625</v>
      </c>
      <c r="L79" s="10">
        <f t="shared" si="18"/>
        <v>31.90807107927397</v>
      </c>
      <c r="M79" s="10">
        <f t="shared" si="16"/>
        <v>30.093603971608321</v>
      </c>
      <c r="N79" s="10">
        <f t="shared" si="16"/>
        <v>28.162475033277882</v>
      </c>
      <c r="O79" s="10">
        <f t="shared" si="16"/>
        <v>26.088790696389129</v>
      </c>
      <c r="P79" s="10">
        <f t="shared" si="16"/>
        <v>23.835372873106056</v>
      </c>
      <c r="Q79" s="10">
        <f t="shared" si="16"/>
        <v>21.345374206136562</v>
      </c>
      <c r="R79" s="10">
        <f t="shared" si="16"/>
        <v>18.523633552842703</v>
      </c>
      <c r="S79" s="10">
        <f t="shared" si="16"/>
        <v>15.186342548487437</v>
      </c>
      <c r="T79" s="10">
        <f t="shared" si="16"/>
        <v>10.868532559642079</v>
      </c>
      <c r="U79" s="10">
        <f t="shared" si="16"/>
        <v>2.3717082451262854</v>
      </c>
      <c r="V79" s="7">
        <v>75</v>
      </c>
      <c r="W79" s="6">
        <f t="shared" si="26"/>
        <v>12.65625</v>
      </c>
      <c r="X79" s="10">
        <f>CEILING(IF((1-$W79+$V79*X$3)&gt;X78,1-$W79+$V79*X$3,MAX(1-$W79+$V79*X$3,0.5*(MAX(X$4:X78)+1))),1)</f>
        <v>21</v>
      </c>
      <c r="Y79" s="10">
        <f>CEILING(IF((1-$W79+$V79*Y$3)&gt;Y78,1-$W79+$V79*Y$3,MAX(1-$W79+$V79*Y$3,0.5*(MAX(Y$4:Y78)+1))),1)</f>
        <v>19</v>
      </c>
      <c r="Z79" s="10">
        <f>CEILING(IF((1-$W79+$V79*Z$3)&gt;Z78,1-$W79+$V79*Z$3,MAX(1-$W79+$V79*Z$3,0.5*(MAX(Z$4:Z78)+1))),1)</f>
        <v>17</v>
      </c>
      <c r="AA79" s="10">
        <f>CEILING(IF((1-$W79+$V79*AA$3)&gt;AA78,1-$W79+$V79*AA$3,MAX(1-$W79+$V79*AA$3,0.5*(MAX(AA$4:AA78)+1))),1)</f>
        <v>15</v>
      </c>
      <c r="AB79" s="10">
        <f>CEILING(IF((1-$W79+$V79*AB$3)&gt;AB78,1-$W79+$V79*AB$3,MAX(1-$W79+$V79*AB$3,0.5*(MAX(AB$4:AB78)+1))),1)</f>
        <v>13</v>
      </c>
      <c r="AC79" s="10">
        <f>CEILING(IF((1-$W79+$V79*AC$3)&gt;AC78,1-$W79+$V79*AC$3,MAX(1-$W79+$V79*AC$3,0.5*(MAX(AC$4:AC78)+1))),1)</f>
        <v>10</v>
      </c>
      <c r="AD79" s="10">
        <f>CEILING(IF((1-$W79+$V79*AD$3)&gt;AD78,1-$W79+$V79*AD$3,MAX(1-$W79+$V79*AD$3,0.5*(MAX(AD$4:AD78)+1))),1)</f>
        <v>7</v>
      </c>
      <c r="AE79" s="10">
        <f>CEILING(IF((1-$W79+$V79*AE$3)&gt;AE78,1-$W79+$V79*AE$3,MAX(1-$W79+$V79*AE$3,0.5*(MAX(AE$4:AE78)+1))),1)</f>
        <v>5</v>
      </c>
      <c r="AF79" s="10">
        <f>CEILING(IF((1-$W79+$V79*AF$3)&gt;AF78,1-$W79+$V79*AF$3,MAX(1-$W79+$V79*AF$3,0.5*(MAX(AF$4:AF78)+1))),1)</f>
        <v>4</v>
      </c>
      <c r="AG79" s="10">
        <f>CEILING(IF((1-$W79+$V79*AG$3)&gt;AG78,1-$W79+$V79*AG$3,MAX(1-$W79+$V79*AG$3,0.5*(MAX(AG$4:AG78)+1))),1)</f>
        <v>2</v>
      </c>
      <c r="AH79" s="7">
        <v>75</v>
      </c>
      <c r="AI79" s="6">
        <f t="shared" si="27"/>
        <v>12.65625</v>
      </c>
      <c r="AJ79" s="10">
        <f>IF((-$AI79+$AH79*AJ$3)&gt;AJ78,-$AI79+$AH79*AJ$3,MAX(-$AI79+$AH79*AJ$3,0.7*MAX(AJ$4:AJ78)))</f>
        <v>34.777914902525694</v>
      </c>
      <c r="AK79" s="10">
        <f>IF((-$AI79+$AH79*AK$3)&gt;AK78,-$AI79+$AH79*AK$3,MAX(-$AI79+$AH79*AK$3,0.7*MAX(AK$4:AK78)))</f>
        <v>32.34375</v>
      </c>
      <c r="AL79" s="10">
        <f>IF((-$AI79+$AH79*AL$3)&gt;AL78,-$AI79+$AH79*AL$3,MAX(-$AI79+$AH79*AL$3,0.7*MAX(AL$4:AL78)))</f>
        <v>29.770156871192853</v>
      </c>
      <c r="AM79" s="10">
        <f>IF((-$AI79+$AH79*AM$3)&gt;AM78,-$AI79+$AH79*AM$3,MAX(-$AI79+$AH79*AM$3,0.7*MAX(AM$4:AM78)))</f>
        <v>27.030019665968865</v>
      </c>
      <c r="AN79" s="10">
        <f>IF((-$AI79+$AH79*AN$3)&gt;AN78,-$AI79+$AH79*AN$3,MAX(-$AI79+$AH79*AN$3,0.7*MAX(AN$4:AN78)))</f>
        <v>24.086096141747667</v>
      </c>
      <c r="AO79" s="10">
        <f>IF((-$AI79+$AH79*AO$3)&gt;AO78,-$AI79+$AH79*AO$3,MAX(-$AI79+$AH79*AO$3,0.7*MAX(AO$4:AO78)))</f>
        <v>20.884769662496851</v>
      </c>
      <c r="AP79" s="10">
        <f>IF((-$AI79+$AH79*AP$3)&gt;AP78,-$AI79+$AH79*AP$3,MAX(-$AI79+$AH79*AP$3,0.7*MAX(AP$4:AP78)))</f>
        <v>17.34375</v>
      </c>
      <c r="AQ79" s="10">
        <f>IF((-$AI79+$AH79*AQ$3)&gt;AQ78,-$AI79+$AH79*AQ$3,MAX(-$AI79+$AH79*AQ$3,0.7*MAX(AQ$4:AQ78)))</f>
        <v>13.32451211353316</v>
      </c>
      <c r="AR79" s="10">
        <f>IF((-$AI79+$AH79*AR$3)&gt;AR78,-$AI79+$AH79*AR$3,MAX(-$AI79+$AH79*AR$3,0.7*MAX(AR$4:AR78)))</f>
        <v>8.5569534355964265</v>
      </c>
      <c r="AS79" s="10">
        <f>IF((-$AI79+$AH79*AS$3)&gt;AS78,-$AI79+$AH79*AS$3,MAX(-$AI79+$AH79*AS$3,0.7*MAX(AS$4:AS78)))</f>
        <v>5.25</v>
      </c>
      <c r="AT79" s="7">
        <v>75</v>
      </c>
      <c r="AU79" s="6">
        <f t="shared" si="28"/>
        <v>12.65625</v>
      </c>
      <c r="AV79" s="10">
        <f t="shared" si="19"/>
        <v>21</v>
      </c>
      <c r="AW79" s="10">
        <f t="shared" si="17"/>
        <v>20</v>
      </c>
      <c r="AX79" s="10">
        <f t="shared" si="17"/>
        <v>18</v>
      </c>
      <c r="AY79" s="10">
        <f t="shared" si="17"/>
        <v>16</v>
      </c>
      <c r="AZ79" s="10">
        <f t="shared" si="17"/>
        <v>14</v>
      </c>
      <c r="BA79" s="10">
        <f t="shared" si="17"/>
        <v>12</v>
      </c>
      <c r="BB79" s="10">
        <f t="shared" si="17"/>
        <v>9</v>
      </c>
      <c r="BC79" s="10">
        <f t="shared" si="17"/>
        <v>6</v>
      </c>
      <c r="BD79" s="10">
        <f t="shared" si="17"/>
        <v>4</v>
      </c>
      <c r="BE79" s="10">
        <f t="shared" si="17"/>
        <v>3</v>
      </c>
    </row>
    <row r="80" spans="3:57">
      <c r="C80" s="1">
        <f t="shared" si="29"/>
        <v>25</v>
      </c>
      <c r="D80" s="3">
        <f t="shared" si="20"/>
        <v>0.28332133440562163</v>
      </c>
      <c r="E80" s="2">
        <f t="shared" si="21"/>
        <v>0.2</v>
      </c>
      <c r="F80" s="2">
        <f t="shared" si="22"/>
        <v>0.17606816861659008</v>
      </c>
      <c r="G80" s="2">
        <f t="shared" si="23"/>
        <v>0.31622776601683794</v>
      </c>
      <c r="H80" s="2">
        <f t="shared" si="24"/>
        <v>0.22360679774997899</v>
      </c>
      <c r="J80" s="7">
        <v>76</v>
      </c>
      <c r="K80" s="17">
        <f t="shared" si="25"/>
        <v>13.3448704</v>
      </c>
      <c r="L80" s="10">
        <f t="shared" si="18"/>
        <v>32.333512026997624</v>
      </c>
      <c r="M80" s="10">
        <f t="shared" si="16"/>
        <v>30.494852024563098</v>
      </c>
      <c r="N80" s="10">
        <f t="shared" si="16"/>
        <v>28.537974700388254</v>
      </c>
      <c r="O80" s="10">
        <f t="shared" si="16"/>
        <v>26.436641239007649</v>
      </c>
      <c r="P80" s="10">
        <f t="shared" si="16"/>
        <v>24.153177844747471</v>
      </c>
      <c r="Q80" s="10">
        <f t="shared" si="16"/>
        <v>21.629979195551716</v>
      </c>
      <c r="R80" s="10">
        <f t="shared" si="16"/>
        <v>18.770615333547273</v>
      </c>
      <c r="S80" s="10">
        <f t="shared" si="16"/>
        <v>15.388827115800604</v>
      </c>
      <c r="T80" s="10">
        <f t="shared" si="16"/>
        <v>11.013446327103972</v>
      </c>
      <c r="U80" s="10">
        <f t="shared" si="16"/>
        <v>2.4033310217279693</v>
      </c>
      <c r="V80" s="7">
        <v>76</v>
      </c>
      <c r="W80" s="6">
        <f t="shared" si="26"/>
        <v>13.3448704</v>
      </c>
      <c r="X80" s="10">
        <f>CEILING(IF((1-$W80+$V80*X$3)&gt;X79,1-$W80+$V80*X$3,MAX(1-$W80+$V80*X$3,0.5*(MAX(X$4:X79)+1))),1)</f>
        <v>20</v>
      </c>
      <c r="Y80" s="10">
        <f>CEILING(IF((1-$W80+$V80*Y$3)&gt;Y79,1-$W80+$V80*Y$3,MAX(1-$W80+$V80*Y$3,0.5*(MAX(Y$4:Y79)+1))),1)</f>
        <v>19</v>
      </c>
      <c r="Z80" s="10">
        <f>CEILING(IF((1-$W80+$V80*Z$3)&gt;Z79,1-$W80+$V80*Z$3,MAX(1-$W80+$V80*Z$3,0.5*(MAX(Z$4:Z79)+1))),1)</f>
        <v>17</v>
      </c>
      <c r="AA80" s="10">
        <f>CEILING(IF((1-$W80+$V80*AA$3)&gt;AA79,1-$W80+$V80*AA$3,MAX(1-$W80+$V80*AA$3,0.5*(MAX(AA$4:AA79)+1))),1)</f>
        <v>15</v>
      </c>
      <c r="AB80" s="10">
        <f>CEILING(IF((1-$W80+$V80*AB$3)&gt;AB79,1-$W80+$V80*AB$3,MAX(1-$W80+$V80*AB$3,0.5*(MAX(AB$4:AB79)+1))),1)</f>
        <v>12</v>
      </c>
      <c r="AC80" s="10">
        <f>CEILING(IF((1-$W80+$V80*AC$3)&gt;AC79,1-$W80+$V80*AC$3,MAX(1-$W80+$V80*AC$3,0.5*(MAX(AC$4:AC79)+1))),1)</f>
        <v>10</v>
      </c>
      <c r="AD80" s="10">
        <f>CEILING(IF((1-$W80+$V80*AD$3)&gt;AD79,1-$W80+$V80*AD$3,MAX(1-$W80+$V80*AD$3,0.5*(MAX(AD$4:AD79)+1))),1)</f>
        <v>7</v>
      </c>
      <c r="AE80" s="10">
        <f>CEILING(IF((1-$W80+$V80*AE$3)&gt;AE79,1-$W80+$V80*AE$3,MAX(1-$W80+$V80*AE$3,0.5*(MAX(AE$4:AE79)+1))),1)</f>
        <v>5</v>
      </c>
      <c r="AF80" s="10">
        <f>CEILING(IF((1-$W80+$V80*AF$3)&gt;AF79,1-$W80+$V80*AF$3,MAX(1-$W80+$V80*AF$3,0.5*(MAX(AF$4:AF79)+1))),1)</f>
        <v>4</v>
      </c>
      <c r="AG80" s="10">
        <f>CEILING(IF((1-$W80+$V80*AG$3)&gt;AG79,1-$W80+$V80*AG$3,MAX(1-$W80+$V80*AG$3,0.5*(MAX(AG$4:AG79)+1))),1)</f>
        <v>2</v>
      </c>
      <c r="AH80" s="7">
        <v>76</v>
      </c>
      <c r="AI80" s="6">
        <f t="shared" si="27"/>
        <v>13.3448704</v>
      </c>
      <c r="AJ80" s="10">
        <f>IF((-$AI80+$AH80*AJ$3)&gt;AJ79,-$AI80+$AH80*AJ$3,MAX(-$AI80+$AH80*AJ$3,0.7*MAX(AJ$4:AJ79)))</f>
        <v>34.721750034559371</v>
      </c>
      <c r="AK80" s="10">
        <f>IF((-$AI80+$AH80*AK$3)&gt;AK79,-$AI80+$AH80*AK$3,MAX(-$AI80+$AH80*AK$3,0.7*MAX(AK$4:AK79)))</f>
        <v>32.255129600000004</v>
      </c>
      <c r="AL80" s="10">
        <f>IF((-$AI80+$AH80*AL$3)&gt;AL79,-$AI80+$AH80*AL$3,MAX(-$AI80+$AH80*AL$3,0.7*MAX(AL$4:AL79)))</f>
        <v>29.647221896142092</v>
      </c>
      <c r="AM80" s="10">
        <f>IF((-$AI80+$AH80*AM$3)&gt;AM79,-$AI80+$AH80*AM$3,MAX(-$AI80+$AH80*AM$3,0.7*MAX(AM$4:AM79)))</f>
        <v>26.870549528181783</v>
      </c>
      <c r="AN80" s="10">
        <f>IF((-$AI80+$AH80*AN$3)&gt;AN79,-$AI80+$AH80*AN$3,MAX(-$AI80+$AH80*AN$3,0.7*MAX(AN$4:AN79)))</f>
        <v>23.887373690304308</v>
      </c>
      <c r="AO80" s="10">
        <f>IF((-$AI80+$AH80*AO$3)&gt;AO79,-$AI80+$AH80*AO$3,MAX(-$AI80+$AH80*AO$3,0.7*MAX(AO$4:AO79)))</f>
        <v>20.643362857996806</v>
      </c>
      <c r="AP80" s="10">
        <f>IF((-$AI80+$AH80*AP$3)&gt;AP79,-$AI80+$AH80*AP$3,MAX(-$AI80+$AH80*AP$3,0.7*MAX(AP$4:AP79)))</f>
        <v>17.055129600000001</v>
      </c>
      <c r="AQ80" s="10">
        <f>IF((-$AI80+$AH80*AQ$3)&gt;AQ79,-$AI80+$AH80*AQ$3,MAX(-$AI80+$AH80*AQ$3,0.7*MAX(AQ$4:AQ79)))</f>
        <v>12.982301875046934</v>
      </c>
      <c r="AR80" s="10">
        <f>IF((-$AI80+$AH80*AR$3)&gt;AR79,-$AI80+$AH80*AR$3,MAX(-$AI80+$AH80*AR$3,0.7*MAX(AR$4:AR79)))</f>
        <v>8.3337754490050653</v>
      </c>
      <c r="AS80" s="10">
        <f>IF((-$AI80+$AH80*AS$3)&gt;AS79,-$AI80+$AH80*AS$3,MAX(-$AI80+$AH80*AS$3,0.7*MAX(AS$4:AS79)))</f>
        <v>5.25</v>
      </c>
      <c r="AT80" s="7">
        <v>76</v>
      </c>
      <c r="AU80" s="6">
        <f t="shared" si="28"/>
        <v>13.3448704</v>
      </c>
      <c r="AV80" s="10">
        <f t="shared" si="19"/>
        <v>21</v>
      </c>
      <c r="AW80" s="10">
        <f t="shared" si="17"/>
        <v>19</v>
      </c>
      <c r="AX80" s="10">
        <f t="shared" si="17"/>
        <v>18</v>
      </c>
      <c r="AY80" s="10">
        <f t="shared" si="17"/>
        <v>16</v>
      </c>
      <c r="AZ80" s="10">
        <f t="shared" si="17"/>
        <v>13</v>
      </c>
      <c r="BA80" s="10">
        <f t="shared" si="17"/>
        <v>11</v>
      </c>
      <c r="BB80" s="10">
        <f t="shared" si="17"/>
        <v>9</v>
      </c>
      <c r="BC80" s="10">
        <f t="shared" si="17"/>
        <v>6</v>
      </c>
      <c r="BD80" s="10">
        <f t="shared" si="17"/>
        <v>4</v>
      </c>
      <c r="BE80" s="10">
        <f t="shared" si="17"/>
        <v>3</v>
      </c>
    </row>
    <row r="81" spans="3:57">
      <c r="C81" s="1">
        <f t="shared" si="29"/>
        <v>24</v>
      </c>
      <c r="D81" s="3">
        <f t="shared" si="20"/>
        <v>0.2772588722239781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0.30983866769659335</v>
      </c>
      <c r="H81" s="2">
        <f t="shared" si="24"/>
        <v>0.21908902300206648</v>
      </c>
      <c r="J81" s="7">
        <v>77</v>
      </c>
      <c r="K81" s="17">
        <f t="shared" si="25"/>
        <v>14.061216399999999</v>
      </c>
      <c r="L81" s="10">
        <f t="shared" si="18"/>
        <v>32.758952974721275</v>
      </c>
      <c r="M81" s="10">
        <f t="shared" si="16"/>
        <v>30.896100077517875</v>
      </c>
      <c r="N81" s="10">
        <f t="shared" si="16"/>
        <v>28.913474367498626</v>
      </c>
      <c r="O81" s="10">
        <f t="shared" si="16"/>
        <v>26.784491781626173</v>
      </c>
      <c r="P81" s="10">
        <f t="shared" si="16"/>
        <v>24.470982816388883</v>
      </c>
      <c r="Q81" s="10">
        <f t="shared" si="16"/>
        <v>21.91458418496687</v>
      </c>
      <c r="R81" s="10">
        <f t="shared" si="16"/>
        <v>19.017597114251842</v>
      </c>
      <c r="S81" s="10">
        <f t="shared" si="16"/>
        <v>15.591311683113769</v>
      </c>
      <c r="T81" s="10">
        <f t="shared" si="16"/>
        <v>11.158360094565868</v>
      </c>
      <c r="U81" s="10">
        <f t="shared" si="16"/>
        <v>2.4349537983296532</v>
      </c>
      <c r="V81" s="7">
        <v>77</v>
      </c>
      <c r="W81" s="6">
        <f t="shared" si="26"/>
        <v>14.061216399999999</v>
      </c>
      <c r="X81" s="10">
        <f>CEILING(IF((1-$W81+$V81*X$3)&gt;X80,1-$W81+$V81*X$3,MAX(1-$W81+$V81*X$3,0.5*(MAX(X$4:X80)+1))),1)</f>
        <v>20</v>
      </c>
      <c r="Y81" s="10">
        <f>CEILING(IF((1-$W81+$V81*Y$3)&gt;Y80,1-$W81+$V81*Y$3,MAX(1-$W81+$V81*Y$3,0.5*(MAX(Y$4:Y80)+1))),1)</f>
        <v>18</v>
      </c>
      <c r="Z81" s="10">
        <f>CEILING(IF((1-$W81+$V81*Z$3)&gt;Z80,1-$W81+$V81*Z$3,MAX(1-$W81+$V81*Z$3,0.5*(MAX(Z$4:Z80)+1))),1)</f>
        <v>16</v>
      </c>
      <c r="AA81" s="10">
        <f>CEILING(IF((1-$W81+$V81*AA$3)&gt;AA80,1-$W81+$V81*AA$3,MAX(1-$W81+$V81*AA$3,0.5*(MAX(AA$4:AA80)+1))),1)</f>
        <v>14</v>
      </c>
      <c r="AB81" s="10">
        <f>CEILING(IF((1-$W81+$V81*AB$3)&gt;AB80,1-$W81+$V81*AB$3,MAX(1-$W81+$V81*AB$3,0.5*(MAX(AB$4:AB80)+1))),1)</f>
        <v>12</v>
      </c>
      <c r="AC81" s="10">
        <f>CEILING(IF((1-$W81+$V81*AC$3)&gt;AC80,1-$W81+$V81*AC$3,MAX(1-$W81+$V81*AC$3,0.5*(MAX(AC$4:AC80)+1))),1)</f>
        <v>9</v>
      </c>
      <c r="AD81" s="10">
        <f>CEILING(IF((1-$W81+$V81*AD$3)&gt;AD80,1-$W81+$V81*AD$3,MAX(1-$W81+$V81*AD$3,0.5*(MAX(AD$4:AD80)+1))),1)</f>
        <v>6</v>
      </c>
      <c r="AE81" s="10">
        <f>CEILING(IF((1-$W81+$V81*AE$3)&gt;AE80,1-$W81+$V81*AE$3,MAX(1-$W81+$V81*AE$3,0.5*(MAX(AE$4:AE80)+1))),1)</f>
        <v>5</v>
      </c>
      <c r="AF81" s="10">
        <f>CEILING(IF((1-$W81+$V81*AF$3)&gt;AF80,1-$W81+$V81*AF$3,MAX(1-$W81+$V81*AF$3,0.5*(MAX(AF$4:AF80)+1))),1)</f>
        <v>4</v>
      </c>
      <c r="AG81" s="10">
        <f>CEILING(IF((1-$W81+$V81*AG$3)&gt;AG80,1-$W81+$V81*AG$3,MAX(1-$W81+$V81*AG$3,0.5*(MAX(AG$4:AG80)+1))),1)</f>
        <v>2</v>
      </c>
      <c r="AH81" s="7">
        <v>77</v>
      </c>
      <c r="AI81" s="6">
        <f t="shared" si="27"/>
        <v>14.061216399999999</v>
      </c>
      <c r="AJ81" s="10">
        <f>IF((-$AI81+$AH81*AJ$3)&gt;AJ80,-$AI81+$AH81*AJ$3,MAX(-$AI81+$AH81*AJ$3,0.7*MAX(AJ$4:AJ80)))</f>
        <v>34.637859566593043</v>
      </c>
      <c r="AK81" s="10">
        <f>IF((-$AI81+$AH81*AK$3)&gt;AK80,-$AI81+$AH81*AK$3,MAX(-$AI81+$AH81*AK$3,0.7*MAX(AK$4:AK80)))</f>
        <v>32.138783599999996</v>
      </c>
      <c r="AL81" s="10">
        <f>IF((-$AI81+$AH81*AL$3)&gt;AL80,-$AI81+$AH81*AL$3,MAX(-$AI81+$AH81*AL$3,0.7*MAX(AL$4:AL80)))</f>
        <v>29.496561321091328</v>
      </c>
      <c r="AM81" s="10">
        <f>IF((-$AI81+$AH81*AM$3)&gt;AM80,-$AI81+$AH81*AM$3,MAX(-$AI81+$AH81*AM$3,0.7*MAX(AM$4:AM80)))</f>
        <v>26.683353790394698</v>
      </c>
      <c r="AN81" s="10">
        <f>IF((-$AI81+$AH81*AN$3)&gt;AN80,-$AI81+$AH81*AN$3,MAX(-$AI81+$AH81*AN$3,0.7*MAX(AN$4:AN80)))</f>
        <v>23.660925638860945</v>
      </c>
      <c r="AO81" s="10">
        <f>IF((-$AI81+$AH81*AO$3)&gt;AO80,-$AI81+$AH81*AO$3,MAX(-$AI81+$AH81*AO$3,0.7*MAX(AO$4:AO80)))</f>
        <v>20.374230453496764</v>
      </c>
      <c r="AP81" s="10">
        <f>IF((-$AI81+$AH81*AP$3)&gt;AP80,-$AI81+$AH81*AP$3,MAX(-$AI81+$AH81*AP$3,0.7*MAX(AP$4:AP80)))</f>
        <v>16.738783600000001</v>
      </c>
      <c r="AQ81" s="10">
        <f>IF((-$AI81+$AH81*AQ$3)&gt;AQ80,-$AI81+$AH81*AQ$3,MAX(-$AI81+$AH81*AQ$3,0.7*MAX(AQ$4:AQ80)))</f>
        <v>12.612366036560712</v>
      </c>
      <c r="AR81" s="10">
        <f>IF((-$AI81+$AH81*AR$3)&gt;AR80,-$AI81+$AH81*AR$3,MAX(-$AI81+$AH81*AR$3,0.7*MAX(AR$4:AR80)))</f>
        <v>8.3337754490050653</v>
      </c>
      <c r="AS81" s="10">
        <f>IF((-$AI81+$AH81*AS$3)&gt;AS80,-$AI81+$AH81*AS$3,MAX(-$AI81+$AH81*AS$3,0.7*MAX(AS$4:AS80)))</f>
        <v>5.25</v>
      </c>
      <c r="AT81" s="7">
        <v>77</v>
      </c>
      <c r="AU81" s="6">
        <f t="shared" si="28"/>
        <v>14.061216399999999</v>
      </c>
      <c r="AV81" s="10">
        <f t="shared" si="19"/>
        <v>21</v>
      </c>
      <c r="AW81" s="10">
        <f t="shared" si="17"/>
        <v>19</v>
      </c>
      <c r="AX81" s="10">
        <f t="shared" si="17"/>
        <v>17</v>
      </c>
      <c r="AY81" s="10">
        <f t="shared" si="17"/>
        <v>15</v>
      </c>
      <c r="AZ81" s="10">
        <f t="shared" si="17"/>
        <v>13</v>
      </c>
      <c r="BA81" s="10">
        <f t="shared" si="17"/>
        <v>11</v>
      </c>
      <c r="BB81" s="10">
        <f t="shared" si="17"/>
        <v>8</v>
      </c>
      <c r="BC81" s="10">
        <f t="shared" si="17"/>
        <v>5</v>
      </c>
      <c r="BD81" s="10">
        <f t="shared" si="17"/>
        <v>4</v>
      </c>
      <c r="BE81" s="10">
        <f t="shared" si="17"/>
        <v>3</v>
      </c>
    </row>
    <row r="82" spans="3:57">
      <c r="C82" s="1">
        <f t="shared" si="29"/>
        <v>23</v>
      </c>
      <c r="D82" s="3">
        <f t="shared" si="20"/>
        <v>0.27080502011022101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0.30331501776206204</v>
      </c>
      <c r="H82" s="2">
        <f t="shared" si="24"/>
        <v>0.21447610589527216</v>
      </c>
      <c r="J82" s="7">
        <v>78</v>
      </c>
      <c r="K82" s="17">
        <f t="shared" si="25"/>
        <v>14.8060224</v>
      </c>
      <c r="L82" s="10">
        <f t="shared" si="18"/>
        <v>33.184393922444926</v>
      </c>
      <c r="M82" s="10">
        <f t="shared" si="16"/>
        <v>31.297348130472653</v>
      </c>
      <c r="N82" s="10">
        <f t="shared" si="16"/>
        <v>29.288974034608998</v>
      </c>
      <c r="O82" s="10">
        <f t="shared" si="16"/>
        <v>27.132342324244693</v>
      </c>
      <c r="P82" s="10">
        <f t="shared" si="16"/>
        <v>24.788787788030298</v>
      </c>
      <c r="Q82" s="10">
        <f t="shared" si="16"/>
        <v>22.199189174382024</v>
      </c>
      <c r="R82" s="10">
        <f t="shared" si="16"/>
        <v>19.264578894956411</v>
      </c>
      <c r="S82" s="10">
        <f t="shared" si="16"/>
        <v>15.793796250426935</v>
      </c>
      <c r="T82" s="10">
        <f t="shared" si="16"/>
        <v>11.303273862027762</v>
      </c>
      <c r="U82" s="10">
        <f t="shared" si="16"/>
        <v>2.4665765749313366</v>
      </c>
      <c r="V82" s="7">
        <v>78</v>
      </c>
      <c r="W82" s="6">
        <f t="shared" si="26"/>
        <v>14.8060224</v>
      </c>
      <c r="X82" s="10">
        <f>CEILING(IF((1-$W82+$V82*X$3)&gt;X81,1-$W82+$V82*X$3,MAX(1-$W82+$V82*X$3,0.5*(MAX(X$4:X81)+1))),1)</f>
        <v>20</v>
      </c>
      <c r="Y82" s="10">
        <f>CEILING(IF((1-$W82+$V82*Y$3)&gt;Y81,1-$W82+$V82*Y$3,MAX(1-$W82+$V82*Y$3,0.5*(MAX(Y$4:Y81)+1))),1)</f>
        <v>18</v>
      </c>
      <c r="Z82" s="10">
        <f>CEILING(IF((1-$W82+$V82*Z$3)&gt;Z81,1-$W82+$V82*Z$3,MAX(1-$W82+$V82*Z$3,0.5*(MAX(Z$4:Z81)+1))),1)</f>
        <v>16</v>
      </c>
      <c r="AA82" s="10">
        <f>CEILING(IF((1-$W82+$V82*AA$3)&gt;AA81,1-$W82+$V82*AA$3,MAX(1-$W82+$V82*AA$3,0.5*(MAX(AA$4:AA81)+1))),1)</f>
        <v>14</v>
      </c>
      <c r="AB82" s="10">
        <f>CEILING(IF((1-$W82+$V82*AB$3)&gt;AB81,1-$W82+$V82*AB$3,MAX(1-$W82+$V82*AB$3,0.5*(MAX(AB$4:AB81)+1))),1)</f>
        <v>11</v>
      </c>
      <c r="AC82" s="10">
        <f>CEILING(IF((1-$W82+$V82*AC$3)&gt;AC81,1-$W82+$V82*AC$3,MAX(1-$W82+$V82*AC$3,0.5*(MAX(AC$4:AC81)+1))),1)</f>
        <v>9</v>
      </c>
      <c r="AD82" s="10">
        <f>CEILING(IF((1-$W82+$V82*AD$3)&gt;AD81,1-$W82+$V82*AD$3,MAX(1-$W82+$V82*AD$3,0.5*(MAX(AD$4:AD81)+1))),1)</f>
        <v>6</v>
      </c>
      <c r="AE82" s="10">
        <f>CEILING(IF((1-$W82+$V82*AE$3)&gt;AE81,1-$W82+$V82*AE$3,MAX(1-$W82+$V82*AE$3,0.5*(MAX(AE$4:AE81)+1))),1)</f>
        <v>5</v>
      </c>
      <c r="AF82" s="10">
        <f>CEILING(IF((1-$W82+$V82*AF$3)&gt;AF81,1-$W82+$V82*AF$3,MAX(1-$W82+$V82*AF$3,0.5*(MAX(AF$4:AF81)+1))),1)</f>
        <v>4</v>
      </c>
      <c r="AG82" s="10">
        <f>CEILING(IF((1-$W82+$V82*AG$3)&gt;AG81,1-$W82+$V82*AG$3,MAX(1-$W82+$V82*AG$3,0.5*(MAX(AG$4:AG81)+1))),1)</f>
        <v>2</v>
      </c>
      <c r="AH82" s="7">
        <v>78</v>
      </c>
      <c r="AI82" s="6">
        <f t="shared" si="27"/>
        <v>14.8060224</v>
      </c>
      <c r="AJ82" s="10">
        <f>IF((-$AI82+$AH82*AJ$3)&gt;AJ81,-$AI82+$AH82*AJ$3,MAX(-$AI82+$AH82*AJ$3,0.7*MAX(AJ$4:AJ81)))</f>
        <v>34.525509098626713</v>
      </c>
      <c r="AK82" s="10">
        <f>IF((-$AI82+$AH82*AK$3)&gt;AK81,-$AI82+$AH82*AK$3,MAX(-$AI82+$AH82*AK$3,0.7*MAX(AK$4:AK81)))</f>
        <v>31.993977599999997</v>
      </c>
      <c r="AL82" s="10">
        <f>IF((-$AI82+$AH82*AL$3)&gt;AL81,-$AI82+$AH82*AL$3,MAX(-$AI82+$AH82*AL$3,0.7*MAX(AL$4:AL81)))</f>
        <v>29.317440746040564</v>
      </c>
      <c r="AM82" s="10">
        <f>IF((-$AI82+$AH82*AM$3)&gt;AM81,-$AI82+$AH82*AM$3,MAX(-$AI82+$AH82*AM$3,0.7*MAX(AM$4:AM81)))</f>
        <v>26.46769805260762</v>
      </c>
      <c r="AN82" s="10">
        <f>IF((-$AI82+$AH82*AN$3)&gt;AN81,-$AI82+$AH82*AN$3,MAX(-$AI82+$AH82*AN$3,0.7*MAX(AN$4:AN81)))</f>
        <v>23.406017587417576</v>
      </c>
      <c r="AO82" s="10">
        <f>IF((-$AI82+$AH82*AO$3)&gt;AO81,-$AI82+$AH82*AO$3,MAX(-$AI82+$AH82*AO$3,0.7*MAX(AO$4:AO81)))</f>
        <v>20.076638048996724</v>
      </c>
      <c r="AP82" s="10">
        <f>IF((-$AI82+$AH82*AP$3)&gt;AP81,-$AI82+$AH82*AP$3,MAX(-$AI82+$AH82*AP$3,0.7*MAX(AP$4:AP81)))</f>
        <v>16.393977600000003</v>
      </c>
      <c r="AQ82" s="10">
        <f>IF((-$AI82+$AH82*AQ$3)&gt;AQ81,-$AI82+$AH82*AQ$3,MAX(-$AI82+$AH82*AQ$3,0.7*MAX(AQ$4:AQ81)))</f>
        <v>12.213970198074485</v>
      </c>
      <c r="AR82" s="10">
        <f>IF((-$AI82+$AH82*AR$3)&gt;AR81,-$AI82+$AH82*AR$3,MAX(-$AI82+$AH82*AR$3,0.7*MAX(AR$4:AR81)))</f>
        <v>8.3337754490050653</v>
      </c>
      <c r="AS82" s="10">
        <f>IF((-$AI82+$AH82*AS$3)&gt;AS81,-$AI82+$AH82*AS$3,MAX(-$AI82+$AH82*AS$3,0.7*MAX(AS$4:AS81)))</f>
        <v>5.25</v>
      </c>
      <c r="AT82" s="7">
        <v>78</v>
      </c>
      <c r="AU82" s="6">
        <f t="shared" si="28"/>
        <v>14.8060224</v>
      </c>
      <c r="AV82" s="10">
        <f t="shared" si="19"/>
        <v>21</v>
      </c>
      <c r="AW82" s="10">
        <f t="shared" si="17"/>
        <v>19</v>
      </c>
      <c r="AX82" s="10">
        <f t="shared" si="17"/>
        <v>17</v>
      </c>
      <c r="AY82" s="10">
        <f t="shared" si="17"/>
        <v>15</v>
      </c>
      <c r="AZ82" s="10">
        <f t="shared" si="17"/>
        <v>13</v>
      </c>
      <c r="BA82" s="10">
        <f t="shared" si="17"/>
        <v>10</v>
      </c>
      <c r="BB82" s="10">
        <f t="shared" si="17"/>
        <v>8</v>
      </c>
      <c r="BC82" s="10">
        <f t="shared" si="17"/>
        <v>5</v>
      </c>
      <c r="BD82" s="10">
        <f t="shared" si="17"/>
        <v>4</v>
      </c>
      <c r="BE82" s="10">
        <f t="shared" si="17"/>
        <v>3</v>
      </c>
    </row>
    <row r="83" spans="3:57">
      <c r="C83" s="1">
        <f t="shared" si="29"/>
        <v>22</v>
      </c>
      <c r="D83" s="3">
        <f t="shared" si="20"/>
        <v>0.26390573296152586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0.29664793948382651</v>
      </c>
      <c r="H83" s="2">
        <f t="shared" si="24"/>
        <v>0.20976176963403032</v>
      </c>
      <c r="J83" s="7">
        <v>79</v>
      </c>
      <c r="K83" s="17">
        <f t="shared" si="25"/>
        <v>15.580032399999999</v>
      </c>
      <c r="L83" s="10">
        <f t="shared" si="18"/>
        <v>33.609834870168584</v>
      </c>
      <c r="M83" s="10">
        <f t="shared" si="16"/>
        <v>31.69859618342743</v>
      </c>
      <c r="N83" s="10">
        <f t="shared" si="16"/>
        <v>29.66447370171937</v>
      </c>
      <c r="O83" s="10">
        <f t="shared" si="16"/>
        <v>27.480192866863216</v>
      </c>
      <c r="P83" s="10">
        <f t="shared" si="16"/>
        <v>25.106592759671713</v>
      </c>
      <c r="Q83" s="10">
        <f t="shared" si="16"/>
        <v>22.483794163797178</v>
      </c>
      <c r="R83" s="10">
        <f t="shared" si="16"/>
        <v>19.511560675660981</v>
      </c>
      <c r="S83" s="10">
        <f t="shared" si="16"/>
        <v>15.9962808177401</v>
      </c>
      <c r="T83" s="10">
        <f t="shared" si="16"/>
        <v>11.448187629489656</v>
      </c>
      <c r="U83" s="10">
        <f t="shared" si="16"/>
        <v>2.4981993515330205</v>
      </c>
      <c r="V83" s="7">
        <v>79</v>
      </c>
      <c r="W83" s="6">
        <f t="shared" si="26"/>
        <v>15.580032399999999</v>
      </c>
      <c r="X83" s="10">
        <f>CEILING(IF((1-$W83+$V83*X$3)&gt;X82,1-$W83+$V83*X$3,MAX(1-$W83+$V83*X$3,0.5*(MAX(X$4:X82)+1))),1)</f>
        <v>20</v>
      </c>
      <c r="Y83" s="10">
        <f>CEILING(IF((1-$W83+$V83*Y$3)&gt;Y82,1-$W83+$V83*Y$3,MAX(1-$W83+$V83*Y$3,0.5*(MAX(Y$4:Y82)+1))),1)</f>
        <v>18</v>
      </c>
      <c r="Z83" s="10">
        <f>CEILING(IF((1-$W83+$V83*Z$3)&gt;Z82,1-$W83+$V83*Z$3,MAX(1-$W83+$V83*Z$3,0.5*(MAX(Z$4:Z82)+1))),1)</f>
        <v>16</v>
      </c>
      <c r="AA83" s="10">
        <f>CEILING(IF((1-$W83+$V83*AA$3)&gt;AA82,1-$W83+$V83*AA$3,MAX(1-$W83+$V83*AA$3,0.5*(MAX(AA$4:AA82)+1))),1)</f>
        <v>13</v>
      </c>
      <c r="AB83" s="10">
        <f>CEILING(IF((1-$W83+$V83*AB$3)&gt;AB82,1-$W83+$V83*AB$3,MAX(1-$W83+$V83*AB$3,0.5*(MAX(AB$4:AB82)+1))),1)</f>
        <v>11</v>
      </c>
      <c r="AC83" s="10">
        <f>CEILING(IF((1-$W83+$V83*AC$3)&gt;AC82,1-$W83+$V83*AC$3,MAX(1-$W83+$V83*AC$3,0.5*(MAX(AC$4:AC82)+1))),1)</f>
        <v>8</v>
      </c>
      <c r="AD83" s="10">
        <f>CEILING(IF((1-$W83+$V83*AD$3)&gt;AD82,1-$W83+$V83*AD$3,MAX(1-$W83+$V83*AD$3,0.5*(MAX(AD$4:AD82)+1))),1)</f>
        <v>6</v>
      </c>
      <c r="AE83" s="10">
        <f>CEILING(IF((1-$W83+$V83*AE$3)&gt;AE82,1-$W83+$V83*AE$3,MAX(1-$W83+$V83*AE$3,0.5*(MAX(AE$4:AE82)+1))),1)</f>
        <v>5</v>
      </c>
      <c r="AF83" s="10">
        <f>CEILING(IF((1-$W83+$V83*AF$3)&gt;AF82,1-$W83+$V83*AF$3,MAX(1-$W83+$V83*AF$3,0.5*(MAX(AF$4:AF82)+1))),1)</f>
        <v>4</v>
      </c>
      <c r="AG83" s="10">
        <f>CEILING(IF((1-$W83+$V83*AG$3)&gt;AG82,1-$W83+$V83*AG$3,MAX(1-$W83+$V83*AG$3,0.5*(MAX(AG$4:AG82)+1))),1)</f>
        <v>2</v>
      </c>
      <c r="AH83" s="7">
        <v>79</v>
      </c>
      <c r="AI83" s="6">
        <f t="shared" si="27"/>
        <v>15.580032399999999</v>
      </c>
      <c r="AJ83" s="10">
        <f>IF((-$AI83+$AH83*AJ$3)&gt;AJ82,-$AI83+$AH83*AJ$3,MAX(-$AI83+$AH83*AJ$3,0.7*MAX(AJ$4:AJ82)))</f>
        <v>34.383954630660398</v>
      </c>
      <c r="AK83" s="10">
        <f>IF((-$AI83+$AH83*AK$3)&gt;AK82,-$AI83+$AH83*AK$3,MAX(-$AI83+$AH83*AK$3,0.7*MAX(AK$4:AK82)))</f>
        <v>31.819967599999998</v>
      </c>
      <c r="AL83" s="10">
        <f>IF((-$AI83+$AH83*AL$3)&gt;AL82,-$AI83+$AH83*AL$3,MAX(-$AI83+$AH83*AL$3,0.7*MAX(AL$4:AL82)))</f>
        <v>29.1091161709898</v>
      </c>
      <c r="AM83" s="10">
        <f>IF((-$AI83+$AH83*AM$3)&gt;AM82,-$AI83+$AH83*AM$3,MAX(-$AI83+$AH83*AM$3,0.7*MAX(AM$4:AM82)))</f>
        <v>26.222838314820535</v>
      </c>
      <c r="AN83" s="10">
        <f>IF((-$AI83+$AH83*AN$3)&gt;AN82,-$AI83+$AH83*AN$3,MAX(-$AI83+$AH83*AN$3,0.7*MAX(AN$4:AN82)))</f>
        <v>23.121905535974214</v>
      </c>
      <c r="AO83" s="10">
        <f>IF((-$AI83+$AH83*AO$3)&gt;AO82,-$AI83+$AH83*AO$3,MAX(-$AI83+$AH83*AO$3,0.7*MAX(AO$4:AO82)))</f>
        <v>19.749841644496684</v>
      </c>
      <c r="AP83" s="10">
        <f>IF((-$AI83+$AH83*AP$3)&gt;AP82,-$AI83+$AH83*AP$3,MAX(-$AI83+$AH83*AP$3,0.7*MAX(AP$4:AP82)))</f>
        <v>16.019967600000001</v>
      </c>
      <c r="AQ83" s="10">
        <f>IF((-$AI83+$AH83*AQ$3)&gt;AQ82,-$AI83+$AH83*AQ$3,MAX(-$AI83+$AH83*AQ$3,0.7*MAX(AQ$4:AQ82)))</f>
        <v>11.786370359588263</v>
      </c>
      <c r="AR83" s="10">
        <f>IF((-$AI83+$AH83*AR$3)&gt;AR82,-$AI83+$AH83*AR$3,MAX(-$AI83+$AH83*AR$3,0.7*MAX(AR$4:AR82)))</f>
        <v>8.3337754490050653</v>
      </c>
      <c r="AS83" s="10">
        <f>IF((-$AI83+$AH83*AS$3)&gt;AS82,-$AI83+$AH83*AS$3,MAX(-$AI83+$AH83*AS$3,0.7*MAX(AS$4:AS82)))</f>
        <v>5.25</v>
      </c>
      <c r="AT83" s="7">
        <v>79</v>
      </c>
      <c r="AU83" s="6">
        <f t="shared" si="28"/>
        <v>15.580032399999999</v>
      </c>
      <c r="AV83" s="10">
        <f t="shared" si="19"/>
        <v>20</v>
      </c>
      <c r="AW83" s="10">
        <f t="shared" si="17"/>
        <v>18</v>
      </c>
      <c r="AX83" s="10">
        <f t="shared" si="17"/>
        <v>17</v>
      </c>
      <c r="AY83" s="10">
        <f t="shared" si="17"/>
        <v>14</v>
      </c>
      <c r="AZ83" s="10">
        <f t="shared" si="17"/>
        <v>12</v>
      </c>
      <c r="BA83" s="10">
        <f t="shared" si="17"/>
        <v>10</v>
      </c>
      <c r="BB83" s="10">
        <f t="shared" si="17"/>
        <v>7</v>
      </c>
      <c r="BC83" s="10">
        <f t="shared" si="17"/>
        <v>5</v>
      </c>
      <c r="BD83" s="10">
        <f t="shared" si="17"/>
        <v>4</v>
      </c>
      <c r="BE83" s="10">
        <f t="shared" si="17"/>
        <v>3</v>
      </c>
    </row>
    <row r="84" spans="3:57">
      <c r="C84" s="1">
        <f t="shared" si="29"/>
        <v>21</v>
      </c>
      <c r="D84" s="3">
        <f t="shared" si="20"/>
        <v>0.25649493574615367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0.28982753492378877</v>
      </c>
      <c r="H84" s="2">
        <f t="shared" si="24"/>
        <v>0.20493901531919198</v>
      </c>
      <c r="J84" s="7">
        <v>80</v>
      </c>
      <c r="K84" s="17">
        <f t="shared" si="25"/>
        <v>16.384</v>
      </c>
      <c r="L84" s="10">
        <f t="shared" si="18"/>
        <v>34.035275817892234</v>
      </c>
      <c r="M84" s="10">
        <f t="shared" si="16"/>
        <v>32.099844236382211</v>
      </c>
      <c r="N84" s="10">
        <f t="shared" si="16"/>
        <v>30.039973368829742</v>
      </c>
      <c r="O84" s="10">
        <f t="shared" si="16"/>
        <v>27.828043409481737</v>
      </c>
      <c r="P84" s="10">
        <f t="shared" si="16"/>
        <v>25.424397731313128</v>
      </c>
      <c r="Q84" s="10">
        <f t="shared" si="16"/>
        <v>22.768399153212332</v>
      </c>
      <c r="R84" s="10">
        <f t="shared" si="16"/>
        <v>19.75854245636555</v>
      </c>
      <c r="S84" s="10">
        <f t="shared" si="16"/>
        <v>16.198765385053267</v>
      </c>
      <c r="T84" s="10">
        <f t="shared" si="16"/>
        <v>11.59310139695155</v>
      </c>
      <c r="U84" s="10">
        <f t="shared" si="16"/>
        <v>2.5298221281347044</v>
      </c>
      <c r="V84" s="7">
        <v>80</v>
      </c>
      <c r="W84" s="6">
        <f t="shared" si="26"/>
        <v>16.384</v>
      </c>
      <c r="X84" s="10">
        <f>CEILING(IF((1-$W84+$V84*X$3)&gt;X83,1-$W84+$V84*X$3,MAX(1-$W84+$V84*X$3,0.5*(MAX(X$4:X83)+1))),1)</f>
        <v>19</v>
      </c>
      <c r="Y84" s="10">
        <f>CEILING(IF((1-$W84+$V84*Y$3)&gt;Y83,1-$W84+$V84*Y$3,MAX(1-$W84+$V84*Y$3,0.5*(MAX(Y$4:Y83)+1))),1)</f>
        <v>17</v>
      </c>
      <c r="Z84" s="10">
        <f>CEILING(IF((1-$W84+$V84*Z$3)&gt;Z83,1-$W84+$V84*Z$3,MAX(1-$W84+$V84*Z$3,0.5*(MAX(Z$4:Z83)+1))),1)</f>
        <v>15</v>
      </c>
      <c r="AA84" s="10">
        <f>CEILING(IF((1-$W84+$V84*AA$3)&gt;AA83,1-$W84+$V84*AA$3,MAX(1-$W84+$V84*AA$3,0.5*(MAX(AA$4:AA83)+1))),1)</f>
        <v>13</v>
      </c>
      <c r="AB84" s="10">
        <f>CEILING(IF((1-$W84+$V84*AB$3)&gt;AB83,1-$W84+$V84*AB$3,MAX(1-$W84+$V84*AB$3,0.5*(MAX(AB$4:AB83)+1))),1)</f>
        <v>11</v>
      </c>
      <c r="AC84" s="10">
        <f>CEILING(IF((1-$W84+$V84*AC$3)&gt;AC83,1-$W84+$V84*AC$3,MAX(1-$W84+$V84*AC$3,0.5*(MAX(AC$4:AC83)+1))),1)</f>
        <v>8</v>
      </c>
      <c r="AD84" s="10">
        <f>CEILING(IF((1-$W84+$V84*AD$3)&gt;AD83,1-$W84+$V84*AD$3,MAX(1-$W84+$V84*AD$3,0.5*(MAX(AD$4:AD83)+1))),1)</f>
        <v>6</v>
      </c>
      <c r="AE84" s="10">
        <f>CEILING(IF((1-$W84+$V84*AE$3)&gt;AE83,1-$W84+$V84*AE$3,MAX(1-$W84+$V84*AE$3,0.5*(MAX(AE$4:AE83)+1))),1)</f>
        <v>5</v>
      </c>
      <c r="AF84" s="10">
        <f>CEILING(IF((1-$W84+$V84*AF$3)&gt;AF83,1-$W84+$V84*AF$3,MAX(1-$W84+$V84*AF$3,0.5*(MAX(AF$4:AF83)+1))),1)</f>
        <v>4</v>
      </c>
      <c r="AG84" s="10">
        <f>CEILING(IF((1-$W84+$V84*AG$3)&gt;AG83,1-$W84+$V84*AG$3,MAX(1-$W84+$V84*AG$3,0.5*(MAX(AG$4:AG83)+1))),1)</f>
        <v>2</v>
      </c>
      <c r="AH84" s="7">
        <v>80</v>
      </c>
      <c r="AI84" s="6">
        <f t="shared" si="27"/>
        <v>16.384</v>
      </c>
      <c r="AJ84" s="10">
        <f>IF((-$AI84+$AH84*AJ$3)&gt;AJ83,-$AI84+$AH84*AJ$3,MAX(-$AI84+$AH84*AJ$3,0.7*MAX(AJ$4:AJ83)))</f>
        <v>34.212442562694072</v>
      </c>
      <c r="AK84" s="10">
        <f>IF((-$AI84+$AH84*AK$3)&gt;AK83,-$AI84+$AH84*AK$3,MAX(-$AI84+$AH84*AK$3,0.7*MAX(AK$4:AK83)))</f>
        <v>31.616</v>
      </c>
      <c r="AL84" s="10">
        <f>IF((-$AI84+$AH84*AL$3)&gt;AL83,-$AI84+$AH84*AL$3,MAX(-$AI84+$AH84*AL$3,0.7*MAX(AL$4:AL83)))</f>
        <v>28.870833995939037</v>
      </c>
      <c r="AM84" s="10">
        <f>IF((-$AI84+$AH84*AM$3)&gt;AM83,-$AI84+$AH84*AM$3,MAX(-$AI84+$AH84*AM$3,0.7*MAX(AM$4:AM83)))</f>
        <v>25.948020977033451</v>
      </c>
      <c r="AN84" s="10">
        <f>IF((-$AI84+$AH84*AN$3)&gt;AN83,-$AI84+$AH84*AN$3,MAX(-$AI84+$AH84*AN$3,0.7*MAX(AN$4:AN83)))</f>
        <v>22.807835884530846</v>
      </c>
      <c r="AO84" s="10">
        <f>IF((-$AI84+$AH84*AO$3)&gt;AO83,-$AI84+$AH84*AO$3,MAX(-$AI84+$AH84*AO$3,0.7*MAX(AO$4:AO83)))</f>
        <v>19.393087639996637</v>
      </c>
      <c r="AP84" s="10">
        <f>IF((-$AI84+$AH84*AP$3)&gt;AP83,-$AI84+$AH84*AP$3,MAX(-$AI84+$AH84*AP$3,0.7*MAX(AP$4:AP83)))</f>
        <v>15.616</v>
      </c>
      <c r="AQ84" s="10">
        <f>IF((-$AI84+$AH84*AQ$3)&gt;AQ83,-$AI84+$AH84*AQ$3,MAX(-$AI84+$AH84*AQ$3,0.7*MAX(AQ$4:AQ83)))</f>
        <v>11.328812921102035</v>
      </c>
      <c r="AR84" s="10">
        <f>IF((-$AI84+$AH84*AR$3)&gt;AR83,-$AI84+$AH84*AR$3,MAX(-$AI84+$AH84*AR$3,0.7*MAX(AR$4:AR83)))</f>
        <v>8.3337754490050653</v>
      </c>
      <c r="AS84" s="10">
        <f>IF((-$AI84+$AH84*AS$3)&gt;AS83,-$AI84+$AH84*AS$3,MAX(-$AI84+$AH84*AS$3,0.7*MAX(AS$4:AS83)))</f>
        <v>5.25</v>
      </c>
      <c r="AT84" s="7">
        <v>80</v>
      </c>
      <c r="AU84" s="6">
        <f t="shared" si="28"/>
        <v>16.384</v>
      </c>
      <c r="AV84" s="10">
        <f t="shared" si="19"/>
        <v>20</v>
      </c>
      <c r="AW84" s="10">
        <f t="shared" si="17"/>
        <v>18</v>
      </c>
      <c r="AX84" s="10">
        <f t="shared" si="17"/>
        <v>16</v>
      </c>
      <c r="AY84" s="10">
        <f t="shared" si="17"/>
        <v>14</v>
      </c>
      <c r="AZ84" s="10">
        <f t="shared" si="17"/>
        <v>12</v>
      </c>
      <c r="BA84" s="10">
        <f t="shared" si="17"/>
        <v>9</v>
      </c>
      <c r="BB84" s="10">
        <f t="shared" si="17"/>
        <v>7</v>
      </c>
      <c r="BC84" s="10">
        <f t="shared" si="17"/>
        <v>5</v>
      </c>
      <c r="BD84" s="10">
        <f t="shared" si="17"/>
        <v>4</v>
      </c>
      <c r="BE84" s="10">
        <f t="shared" si="17"/>
        <v>3</v>
      </c>
    </row>
    <row r="85" spans="3:57">
      <c r="C85" s="1">
        <f t="shared" si="29"/>
        <v>20</v>
      </c>
      <c r="D85" s="3">
        <f t="shared" si="20"/>
        <v>0.24849066497880004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0.28284271247461901</v>
      </c>
      <c r="H85" s="2">
        <f t="shared" si="24"/>
        <v>0.2</v>
      </c>
      <c r="J85" s="7">
        <v>81</v>
      </c>
      <c r="K85" s="17">
        <f t="shared" si="25"/>
        <v>17.218688399999998</v>
      </c>
      <c r="L85" s="10">
        <f t="shared" si="18"/>
        <v>34.460716765615885</v>
      </c>
      <c r="M85" s="10">
        <f t="shared" si="16"/>
        <v>32.501092289336988</v>
      </c>
      <c r="N85" s="10">
        <f t="shared" si="16"/>
        <v>30.41547303594011</v>
      </c>
      <c r="O85" s="10">
        <f t="shared" si="16"/>
        <v>28.17589395210026</v>
      </c>
      <c r="P85" s="10">
        <f t="shared" si="16"/>
        <v>25.74220270295454</v>
      </c>
      <c r="Q85" s="10">
        <f t="shared" si="16"/>
        <v>23.053004142627486</v>
      </c>
      <c r="R85" s="10">
        <f t="shared" si="16"/>
        <v>20.005524237070119</v>
      </c>
      <c r="S85" s="10">
        <f t="shared" si="16"/>
        <v>16.401249952366431</v>
      </c>
      <c r="T85" s="10">
        <f t="shared" si="16"/>
        <v>11.738015164413445</v>
      </c>
      <c r="U85" s="10">
        <f t="shared" si="16"/>
        <v>2.5614449047363883</v>
      </c>
      <c r="V85" s="7">
        <v>81</v>
      </c>
      <c r="W85" s="6">
        <f t="shared" si="26"/>
        <v>17.218688399999998</v>
      </c>
      <c r="X85" s="10">
        <f>CEILING(IF((1-$W85+$V85*X$3)&gt;X84,1-$W85+$V85*X$3,MAX(1-$W85+$V85*X$3,0.5*(MAX(X$4:X84)+1))),1)</f>
        <v>19</v>
      </c>
      <c r="Y85" s="10">
        <f>CEILING(IF((1-$W85+$V85*Y$3)&gt;Y84,1-$W85+$V85*Y$3,MAX(1-$W85+$V85*Y$3,0.5*(MAX(Y$4:Y84)+1))),1)</f>
        <v>17</v>
      </c>
      <c r="Z85" s="10">
        <f>CEILING(IF((1-$W85+$V85*Z$3)&gt;Z84,1-$W85+$V85*Z$3,MAX(1-$W85+$V85*Z$3,0.5*(MAX(Z$4:Z84)+1))),1)</f>
        <v>15</v>
      </c>
      <c r="AA85" s="10">
        <f>CEILING(IF((1-$W85+$V85*AA$3)&gt;AA84,1-$W85+$V85*AA$3,MAX(1-$W85+$V85*AA$3,0.5*(MAX(AA$4:AA84)+1))),1)</f>
        <v>12</v>
      </c>
      <c r="AB85" s="10">
        <f>CEILING(IF((1-$W85+$V85*AB$3)&gt;AB84,1-$W85+$V85*AB$3,MAX(1-$W85+$V85*AB$3,0.5*(MAX(AB$4:AB84)+1))),1)</f>
        <v>10</v>
      </c>
      <c r="AC85" s="10">
        <f>CEILING(IF((1-$W85+$V85*AC$3)&gt;AC84,1-$W85+$V85*AC$3,MAX(1-$W85+$V85*AC$3,0.5*(MAX(AC$4:AC84)+1))),1)</f>
        <v>8</v>
      </c>
      <c r="AD85" s="10">
        <f>CEILING(IF((1-$W85+$V85*AD$3)&gt;AD84,1-$W85+$V85*AD$3,MAX(1-$W85+$V85*AD$3,0.5*(MAX(AD$4:AD84)+1))),1)</f>
        <v>6</v>
      </c>
      <c r="AE85" s="10">
        <f>CEILING(IF((1-$W85+$V85*AE$3)&gt;AE84,1-$W85+$V85*AE$3,MAX(1-$W85+$V85*AE$3,0.5*(MAX(AE$4:AE84)+1))),1)</f>
        <v>5</v>
      </c>
      <c r="AF85" s="10">
        <f>CEILING(IF((1-$W85+$V85*AF$3)&gt;AF84,1-$W85+$V85*AF$3,MAX(1-$W85+$V85*AF$3,0.5*(MAX(AF$4:AF84)+1))),1)</f>
        <v>4</v>
      </c>
      <c r="AG85" s="10">
        <f>CEILING(IF((1-$W85+$V85*AG$3)&gt;AG84,1-$W85+$V85*AG$3,MAX(1-$W85+$V85*AG$3,0.5*(MAX(AG$4:AG84)+1))),1)</f>
        <v>2</v>
      </c>
      <c r="AH85" s="7">
        <v>81</v>
      </c>
      <c r="AI85" s="6">
        <f t="shared" si="27"/>
        <v>17.218688399999998</v>
      </c>
      <c r="AJ85" s="10">
        <f>IF((-$AI85+$AH85*AJ$3)&gt;AJ84,-$AI85+$AH85*AJ$3,MAX(-$AI85+$AH85*AJ$3,0.7*MAX(AJ$4:AJ84)))</f>
        <v>34.010209694727749</v>
      </c>
      <c r="AK85" s="10">
        <f>IF((-$AI85+$AH85*AK$3)&gt;AK84,-$AI85+$AH85*AK$3,MAX(-$AI85+$AH85*AK$3,0.7*MAX(AK$4:AK84)))</f>
        <v>31.381311600000004</v>
      </c>
      <c r="AL85" s="10">
        <f>IF((-$AI85+$AH85*AL$3)&gt;AL84,-$AI85+$AH85*AL$3,MAX(-$AI85+$AH85*AL$3,0.7*MAX(AL$4:AL84)))</f>
        <v>28.601831020888284</v>
      </c>
      <c r="AM85" s="10">
        <f>IF((-$AI85+$AH85*AM$3)&gt;AM84,-$AI85+$AH85*AM$3,MAX(-$AI85+$AH85*AM$3,0.7*MAX(AM$4:AM84)))</f>
        <v>25.642482839246377</v>
      </c>
      <c r="AN85" s="10">
        <f>IF((-$AI85+$AH85*AN$3)&gt;AN84,-$AI85+$AH85*AN$3,MAX(-$AI85+$AH85*AN$3,0.7*MAX(AN$4:AN84)))</f>
        <v>22.463045433087487</v>
      </c>
      <c r="AO85" s="10">
        <f>IF((-$AI85+$AH85*AO$3)&gt;AO84,-$AI85+$AH85*AO$3,MAX(-$AI85+$AH85*AO$3,0.7*MAX(AO$4:AO84)))</f>
        <v>19.005612835496599</v>
      </c>
      <c r="AP85" s="10">
        <f>IF((-$AI85+$AH85*AP$3)&gt;AP84,-$AI85+$AH85*AP$3,MAX(-$AI85+$AH85*AP$3,0.7*MAX(AP$4:AP84)))</f>
        <v>15.181311600000001</v>
      </c>
      <c r="AQ85" s="10">
        <f>IF((-$AI85+$AH85*AQ$3)&gt;AQ84,-$AI85+$AH85*AQ$3,MAX(-$AI85+$AH85*AQ$3,0.7*MAX(AQ$4:AQ84)))</f>
        <v>10.920426783578568</v>
      </c>
      <c r="AR85" s="10">
        <f>IF((-$AI85+$AH85*AR$3)&gt;AR84,-$AI85+$AH85*AR$3,MAX(-$AI85+$AH85*AR$3,0.7*MAX(AR$4:AR84)))</f>
        <v>8.3337754490050653</v>
      </c>
      <c r="AS85" s="10">
        <f>IF((-$AI85+$AH85*AS$3)&gt;AS84,-$AI85+$AH85*AS$3,MAX(-$AI85+$AH85*AS$3,0.7*MAX(AS$4:AS84)))</f>
        <v>5.25</v>
      </c>
      <c r="AT85" s="7">
        <v>81</v>
      </c>
      <c r="AU85" s="6">
        <f t="shared" si="28"/>
        <v>17.218688399999998</v>
      </c>
      <c r="AV85" s="10">
        <f t="shared" si="19"/>
        <v>20</v>
      </c>
      <c r="AW85" s="10">
        <f t="shared" si="17"/>
        <v>18</v>
      </c>
      <c r="AX85" s="10">
        <f t="shared" si="17"/>
        <v>16</v>
      </c>
      <c r="AY85" s="10">
        <f t="shared" si="17"/>
        <v>14</v>
      </c>
      <c r="AZ85" s="10">
        <f t="shared" si="17"/>
        <v>11</v>
      </c>
      <c r="BA85" s="10">
        <f t="shared" si="17"/>
        <v>9</v>
      </c>
      <c r="BB85" s="10">
        <f t="shared" si="17"/>
        <v>6</v>
      </c>
      <c r="BC85" s="10">
        <f t="shared" si="17"/>
        <v>5</v>
      </c>
      <c r="BD85" s="10">
        <f t="shared" si="17"/>
        <v>4</v>
      </c>
      <c r="BE85" s="10">
        <f t="shared" si="17"/>
        <v>3</v>
      </c>
    </row>
    <row r="86" spans="3:57">
      <c r="C86" s="1">
        <f t="shared" si="29"/>
        <v>19</v>
      </c>
      <c r="D86" s="3">
        <f t="shared" si="20"/>
        <v>0.23978952727983707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0.27568097504180444</v>
      </c>
      <c r="H86" s="2">
        <f t="shared" si="24"/>
        <v>0.1949358868961793</v>
      </c>
      <c r="J86" s="7">
        <v>82</v>
      </c>
      <c r="K86" s="17">
        <f t="shared" si="25"/>
        <v>18.0848704</v>
      </c>
      <c r="L86" s="10">
        <f t="shared" si="18"/>
        <v>34.886157713339543</v>
      </c>
      <c r="M86" s="10">
        <f t="shared" si="16"/>
        <v>32.902340342291765</v>
      </c>
      <c r="N86" s="10">
        <f t="shared" si="16"/>
        <v>30.790972703050482</v>
      </c>
      <c r="O86" s="10">
        <f t="shared" si="16"/>
        <v>28.52374449471878</v>
      </c>
      <c r="P86" s="10">
        <f t="shared" si="16"/>
        <v>26.060007674595955</v>
      </c>
      <c r="Q86" s="10">
        <f t="shared" si="16"/>
        <v>23.33760913204264</v>
      </c>
      <c r="R86" s="10">
        <f t="shared" si="16"/>
        <v>20.252506017774689</v>
      </c>
      <c r="S86" s="10">
        <f t="shared" si="16"/>
        <v>16.603734519679598</v>
      </c>
      <c r="T86" s="10">
        <f t="shared" si="16"/>
        <v>11.882928931875339</v>
      </c>
      <c r="U86" s="10">
        <f t="shared" si="16"/>
        <v>2.5930676813380722</v>
      </c>
      <c r="V86" s="7">
        <v>82</v>
      </c>
      <c r="W86" s="6">
        <f t="shared" si="26"/>
        <v>18.0848704</v>
      </c>
      <c r="X86" s="10">
        <f>CEILING(IF((1-$W86+$V86*X$3)&gt;X85,1-$W86+$V86*X$3,MAX(1-$W86+$V86*X$3,0.5*(MAX(X$4:X85)+1))),1)</f>
        <v>18</v>
      </c>
      <c r="Y86" s="10">
        <f>CEILING(IF((1-$W86+$V86*Y$3)&gt;Y85,1-$W86+$V86*Y$3,MAX(1-$W86+$V86*Y$3,0.5*(MAX(Y$4:Y85)+1))),1)</f>
        <v>16</v>
      </c>
      <c r="Z86" s="10">
        <f>CEILING(IF((1-$W86+$V86*Z$3)&gt;Z85,1-$W86+$V86*Z$3,MAX(1-$W86+$V86*Z$3,0.5*(MAX(Z$4:Z85)+1))),1)</f>
        <v>14</v>
      </c>
      <c r="AA86" s="10">
        <f>CEILING(IF((1-$W86+$V86*AA$3)&gt;AA85,1-$W86+$V86*AA$3,MAX(1-$W86+$V86*AA$3,0.5*(MAX(AA$4:AA85)+1))),1)</f>
        <v>12</v>
      </c>
      <c r="AB86" s="10">
        <f>CEILING(IF((1-$W86+$V86*AB$3)&gt;AB85,1-$W86+$V86*AB$3,MAX(1-$W86+$V86*AB$3,0.5*(MAX(AB$4:AB85)+1))),1)</f>
        <v>9</v>
      </c>
      <c r="AC86" s="10">
        <f>CEILING(IF((1-$W86+$V86*AC$3)&gt;AC85,1-$W86+$V86*AC$3,MAX(1-$W86+$V86*AC$3,0.5*(MAX(AC$4:AC85)+1))),1)</f>
        <v>8</v>
      </c>
      <c r="AD86" s="10">
        <f>CEILING(IF((1-$W86+$V86*AD$3)&gt;AD85,1-$W86+$V86*AD$3,MAX(1-$W86+$V86*AD$3,0.5*(MAX(AD$4:AD85)+1))),1)</f>
        <v>6</v>
      </c>
      <c r="AE86" s="10">
        <f>CEILING(IF((1-$W86+$V86*AE$3)&gt;AE85,1-$W86+$V86*AE$3,MAX(1-$W86+$V86*AE$3,0.5*(MAX(AE$4:AE85)+1))),1)</f>
        <v>5</v>
      </c>
      <c r="AF86" s="10">
        <f>CEILING(IF((1-$W86+$V86*AF$3)&gt;AF85,1-$W86+$V86*AF$3,MAX(1-$W86+$V86*AF$3,0.5*(MAX(AF$4:AF85)+1))),1)</f>
        <v>4</v>
      </c>
      <c r="AG86" s="10">
        <f>CEILING(IF((1-$W86+$V86*AG$3)&gt;AG85,1-$W86+$V86*AG$3,MAX(1-$W86+$V86*AG$3,0.5*(MAX(AG$4:AG85)+1))),1)</f>
        <v>2</v>
      </c>
      <c r="AH86" s="7">
        <v>82</v>
      </c>
      <c r="AI86" s="6">
        <f t="shared" si="27"/>
        <v>18.0848704</v>
      </c>
      <c r="AJ86" s="10">
        <f>IF((-$AI86+$AH86*AJ$3)&gt;AJ85,-$AI86+$AH86*AJ$3,MAX(-$AI86+$AH86*AJ$3,0.7*MAX(AJ$4:AJ85)))</f>
        <v>33.776483226761421</v>
      </c>
      <c r="AK86" s="10">
        <f>IF((-$AI86+$AH86*AK$3)&gt;AK85,-$AI86+$AH86*AK$3,MAX(-$AI86+$AH86*AK$3,0.7*MAX(AK$4:AK85)))</f>
        <v>31.115129599999996</v>
      </c>
      <c r="AL86" s="10">
        <f>IF((-$AI86+$AH86*AL$3)&gt;AL85,-$AI86+$AH86*AL$3,MAX(-$AI86+$AH86*AL$3,0.7*MAX(AL$4:AL85)))</f>
        <v>28.301334445837519</v>
      </c>
      <c r="AM86" s="10">
        <f>IF((-$AI86+$AH86*AM$3)&gt;AM85,-$AI86+$AH86*AM$3,MAX(-$AI86+$AH86*AM$3,0.7*MAX(AM$4:AM85)))</f>
        <v>25.30545110145929</v>
      </c>
      <c r="AN86" s="10">
        <f>IF((-$AI86+$AH86*AN$3)&gt;AN85,-$AI86+$AH86*AN$3,MAX(-$AI86+$AH86*AN$3,0.7*MAX(AN$4:AN85)))</f>
        <v>22.086761381644116</v>
      </c>
      <c r="AO86" s="10">
        <f>IF((-$AI86+$AH86*AO$3)&gt;AO85,-$AI86+$AH86*AO$3,MAX(-$AI86+$AH86*AO$3,0.7*MAX(AO$4:AO85)))</f>
        <v>18.586644430996557</v>
      </c>
      <c r="AP86" s="10">
        <f>IF((-$AI86+$AH86*AP$3)&gt;AP85,-$AI86+$AH86*AP$3,MAX(-$AI86+$AH86*AP$3,0.7*MAX(AP$4:AP85)))</f>
        <v>14.715129600000004</v>
      </c>
      <c r="AQ86" s="10">
        <f>IF((-$AI86+$AH86*AQ$3)&gt;AQ85,-$AI86+$AH86*AQ$3,MAX(-$AI86+$AH86*AQ$3,0.7*MAX(AQ$4:AQ85)))</f>
        <v>10.920426783578568</v>
      </c>
      <c r="AR86" s="10">
        <f>IF((-$AI86+$AH86*AR$3)&gt;AR85,-$AI86+$AH86*AR$3,MAX(-$AI86+$AH86*AR$3,0.7*MAX(AR$4:AR85)))</f>
        <v>8.3337754490050653</v>
      </c>
      <c r="AS86" s="10">
        <f>IF((-$AI86+$AH86*AS$3)&gt;AS85,-$AI86+$AH86*AS$3,MAX(-$AI86+$AH86*AS$3,0.7*MAX(AS$4:AS85)))</f>
        <v>5.25</v>
      </c>
      <c r="AT86" s="7">
        <v>82</v>
      </c>
      <c r="AU86" s="6">
        <f t="shared" si="28"/>
        <v>18.0848704</v>
      </c>
      <c r="AV86" s="10">
        <f t="shared" si="19"/>
        <v>19</v>
      </c>
      <c r="AW86" s="10">
        <f t="shared" si="17"/>
        <v>17</v>
      </c>
      <c r="AX86" s="10">
        <f t="shared" si="17"/>
        <v>15</v>
      </c>
      <c r="AY86" s="10">
        <f t="shared" si="17"/>
        <v>13</v>
      </c>
      <c r="AZ86" s="10">
        <f t="shared" si="17"/>
        <v>11</v>
      </c>
      <c r="BA86" s="10">
        <f t="shared" si="17"/>
        <v>8</v>
      </c>
      <c r="BB86" s="10">
        <f t="shared" si="17"/>
        <v>6</v>
      </c>
      <c r="BC86" s="10">
        <f t="shared" si="17"/>
        <v>5</v>
      </c>
      <c r="BD86" s="10">
        <f t="shared" si="17"/>
        <v>4</v>
      </c>
      <c r="BE86" s="10">
        <f t="shared" si="17"/>
        <v>3</v>
      </c>
    </row>
    <row r="87" spans="3:57">
      <c r="C87" s="1">
        <f t="shared" si="29"/>
        <v>18</v>
      </c>
      <c r="D87" s="3">
        <f t="shared" si="20"/>
        <v>0.23025850929940458</v>
      </c>
      <c r="E87" s="2">
        <f t="shared" si="21"/>
        <v>0.15</v>
      </c>
      <c r="F87" s="2">
        <f t="shared" si="22"/>
        <v>0.13038404810405296</v>
      </c>
      <c r="G87" s="2">
        <f t="shared" si="23"/>
        <v>0.26832815729997478</v>
      </c>
      <c r="H87" s="2">
        <f t="shared" si="24"/>
        <v>0.18973665961010275</v>
      </c>
      <c r="J87" s="7">
        <v>83</v>
      </c>
      <c r="K87" s="17">
        <f t="shared" si="25"/>
        <v>18.983328399999998</v>
      </c>
      <c r="L87" s="10">
        <f t="shared" si="18"/>
        <v>35.311598661063194</v>
      </c>
      <c r="M87" s="10">
        <f t="shared" si="16"/>
        <v>33.303588395246543</v>
      </c>
      <c r="N87" s="10">
        <f t="shared" si="16"/>
        <v>31.166472370160854</v>
      </c>
      <c r="O87" s="10">
        <f t="shared" si="16"/>
        <v>28.871595037337304</v>
      </c>
      <c r="P87" s="10">
        <f t="shared" si="16"/>
        <v>26.37781264623737</v>
      </c>
      <c r="Q87" s="10">
        <f t="shared" si="16"/>
        <v>23.622214121457795</v>
      </c>
      <c r="R87" s="10">
        <f t="shared" si="16"/>
        <v>20.499487798479258</v>
      </c>
      <c r="S87" s="10">
        <f t="shared" si="16"/>
        <v>16.806219086992765</v>
      </c>
      <c r="T87" s="10">
        <f t="shared" si="16"/>
        <v>12.027842699337233</v>
      </c>
      <c r="U87" s="10">
        <f t="shared" si="16"/>
        <v>2.6246904579397556</v>
      </c>
      <c r="V87" s="7">
        <v>83</v>
      </c>
      <c r="W87" s="6">
        <f t="shared" si="26"/>
        <v>18.983328399999998</v>
      </c>
      <c r="X87" s="10">
        <f>CEILING(IF((1-$W87+$V87*X$3)&gt;X86,1-$W87+$V87*X$3,MAX(1-$W87+$V87*X$3,0.5*(MAX(X$4:X86)+1))),1)</f>
        <v>18</v>
      </c>
      <c r="Y87" s="10">
        <f>CEILING(IF((1-$W87+$V87*Y$3)&gt;Y86,1-$W87+$V87*Y$3,MAX(1-$W87+$V87*Y$3,0.5*(MAX(Y$4:Y86)+1))),1)</f>
        <v>16</v>
      </c>
      <c r="Z87" s="10">
        <f>CEILING(IF((1-$W87+$V87*Z$3)&gt;Z86,1-$W87+$V87*Z$3,MAX(1-$W87+$V87*Z$3,0.5*(MAX(Z$4:Z86)+1))),1)</f>
        <v>14</v>
      </c>
      <c r="AA87" s="10">
        <f>CEILING(IF((1-$W87+$V87*AA$3)&gt;AA86,1-$W87+$V87*AA$3,MAX(1-$W87+$V87*AA$3,0.5*(MAX(AA$4:AA86)+1))),1)</f>
        <v>11</v>
      </c>
      <c r="AB87" s="10">
        <f>CEILING(IF((1-$W87+$V87*AB$3)&gt;AB86,1-$W87+$V87*AB$3,MAX(1-$W87+$V87*AB$3,0.5*(MAX(AB$4:AB86)+1))),1)</f>
        <v>9</v>
      </c>
      <c r="AC87" s="10">
        <f>CEILING(IF((1-$W87+$V87*AC$3)&gt;AC86,1-$W87+$V87*AC$3,MAX(1-$W87+$V87*AC$3,0.5*(MAX(AC$4:AC86)+1))),1)</f>
        <v>8</v>
      </c>
      <c r="AD87" s="10">
        <f>CEILING(IF((1-$W87+$V87*AD$3)&gt;AD86,1-$W87+$V87*AD$3,MAX(1-$W87+$V87*AD$3,0.5*(MAX(AD$4:AD86)+1))),1)</f>
        <v>6</v>
      </c>
      <c r="AE87" s="10">
        <f>CEILING(IF((1-$W87+$V87*AE$3)&gt;AE86,1-$W87+$V87*AE$3,MAX(1-$W87+$V87*AE$3,0.5*(MAX(AE$4:AE86)+1))),1)</f>
        <v>5</v>
      </c>
      <c r="AF87" s="10">
        <f>CEILING(IF((1-$W87+$V87*AF$3)&gt;AF86,1-$W87+$V87*AF$3,MAX(1-$W87+$V87*AF$3,0.5*(MAX(AF$4:AF86)+1))),1)</f>
        <v>4</v>
      </c>
      <c r="AG87" s="10">
        <f>CEILING(IF((1-$W87+$V87*AG$3)&gt;AG86,1-$W87+$V87*AG$3,MAX(1-$W87+$V87*AG$3,0.5*(MAX(AG$4:AG86)+1))),1)</f>
        <v>2</v>
      </c>
      <c r="AH87" s="7">
        <v>83</v>
      </c>
      <c r="AI87" s="6">
        <f t="shared" si="27"/>
        <v>18.983328399999998</v>
      </c>
      <c r="AJ87" s="10">
        <f>IF((-$AI87+$AH87*AJ$3)&gt;AJ86,-$AI87+$AH87*AJ$3,MAX(-$AI87+$AH87*AJ$3,0.7*MAX(AJ$4:AJ86)))</f>
        <v>33.510480758795097</v>
      </c>
      <c r="AK87" s="10">
        <f>IF((-$AI87+$AH87*AK$3)&gt;AK86,-$AI87+$AH87*AK$3,MAX(-$AI87+$AH87*AK$3,0.7*MAX(AK$4:AK86)))</f>
        <v>30.816671599999999</v>
      </c>
      <c r="AL87" s="10">
        <f>IF((-$AI87+$AH87*AL$3)&gt;AL86,-$AI87+$AH87*AL$3,MAX(-$AI87+$AH87*AL$3,0.7*MAX(AL$4:AL86)))</f>
        <v>27.968561870786758</v>
      </c>
      <c r="AM87" s="10">
        <f>IF((-$AI87+$AH87*AM$3)&gt;AM86,-$AI87+$AH87*AM$3,MAX(-$AI87+$AH87*AM$3,0.7*MAX(AM$4:AM86)))</f>
        <v>24.936143363672208</v>
      </c>
      <c r="AN87" s="10">
        <f>IF((-$AI87+$AH87*AN$3)&gt;AN86,-$AI87+$AH87*AN$3,MAX(-$AI87+$AH87*AN$3,0.7*MAX(AN$4:AN86)))</f>
        <v>21.678201330200757</v>
      </c>
      <c r="AO87" s="10">
        <f>IF((-$AI87+$AH87*AO$3)&gt;AO86,-$AI87+$AH87*AO$3,MAX(-$AI87+$AH87*AO$3,0.7*MAX(AO$4:AO86)))</f>
        <v>18.135400026496512</v>
      </c>
      <c r="AP87" s="10">
        <f>IF((-$AI87+$AH87*AP$3)&gt;AP86,-$AI87+$AH87*AP$3,MAX(-$AI87+$AH87*AP$3,0.7*MAX(AP$4:AP86)))</f>
        <v>14.216671600000005</v>
      </c>
      <c r="AQ87" s="10">
        <f>IF((-$AI87+$AH87*AQ$3)&gt;AQ86,-$AI87+$AH87*AQ$3,MAX(-$AI87+$AH87*AQ$3,0.7*MAX(AQ$4:AQ86)))</f>
        <v>10.920426783578568</v>
      </c>
      <c r="AR87" s="10">
        <f>IF((-$AI87+$AH87*AR$3)&gt;AR86,-$AI87+$AH87*AR$3,MAX(-$AI87+$AH87*AR$3,0.7*MAX(AR$4:AR86)))</f>
        <v>8.3337754490050653</v>
      </c>
      <c r="AS87" s="10">
        <f>IF((-$AI87+$AH87*AS$3)&gt;AS86,-$AI87+$AH87*AS$3,MAX(-$AI87+$AH87*AS$3,0.7*MAX(AS$4:AS86)))</f>
        <v>5.25</v>
      </c>
      <c r="AT87" s="7">
        <v>83</v>
      </c>
      <c r="AU87" s="6">
        <f t="shared" si="28"/>
        <v>18.983328399999998</v>
      </c>
      <c r="AV87" s="10">
        <f t="shared" si="19"/>
        <v>19</v>
      </c>
      <c r="AW87" s="10">
        <f t="shared" si="17"/>
        <v>17</v>
      </c>
      <c r="AX87" s="10">
        <f t="shared" si="17"/>
        <v>15</v>
      </c>
      <c r="AY87" s="10">
        <f t="shared" si="17"/>
        <v>13</v>
      </c>
      <c r="AZ87" s="10">
        <f t="shared" si="17"/>
        <v>10</v>
      </c>
      <c r="BA87" s="10">
        <f t="shared" si="17"/>
        <v>8</v>
      </c>
      <c r="BB87" s="10">
        <f t="shared" si="17"/>
        <v>6</v>
      </c>
      <c r="BC87" s="10">
        <f t="shared" si="17"/>
        <v>5</v>
      </c>
      <c r="BD87" s="10">
        <f t="shared" si="17"/>
        <v>4</v>
      </c>
      <c r="BE87" s="10">
        <f t="shared" si="17"/>
        <v>3</v>
      </c>
    </row>
    <row r="88" spans="3:57">
      <c r="C88" s="1">
        <f t="shared" si="29"/>
        <v>17</v>
      </c>
      <c r="D88" s="3">
        <f t="shared" si="20"/>
        <v>0.21972245773362195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0.26076809620810593</v>
      </c>
      <c r="H88" s="2">
        <f t="shared" si="24"/>
        <v>0.18439088914585774</v>
      </c>
      <c r="J88" s="7">
        <v>84</v>
      </c>
      <c r="K88" s="17">
        <f t="shared" si="25"/>
        <v>19.914854399999999</v>
      </c>
      <c r="L88" s="10">
        <f t="shared" si="18"/>
        <v>35.737039608786844</v>
      </c>
      <c r="M88" s="10">
        <f t="shared" si="16"/>
        <v>33.70483644820132</v>
      </c>
      <c r="N88" s="10">
        <f t="shared" si="16"/>
        <v>31.541972037271226</v>
      </c>
      <c r="O88" s="10">
        <f t="shared" si="16"/>
        <v>29.219445579955824</v>
      </c>
      <c r="P88" s="10">
        <f t="shared" si="16"/>
        <v>26.695617617878781</v>
      </c>
      <c r="Q88" s="10">
        <f t="shared" si="16"/>
        <v>23.906819110872949</v>
      </c>
      <c r="R88" s="10">
        <f t="shared" si="16"/>
        <v>20.746469579183827</v>
      </c>
      <c r="S88" s="10">
        <f t="shared" si="16"/>
        <v>17.008703654305929</v>
      </c>
      <c r="T88" s="10">
        <f t="shared" si="16"/>
        <v>12.172756466799129</v>
      </c>
      <c r="U88" s="10">
        <f t="shared" si="16"/>
        <v>2.6563132345414395</v>
      </c>
      <c r="V88" s="7">
        <v>84</v>
      </c>
      <c r="W88" s="6">
        <f t="shared" si="26"/>
        <v>19.914854399999999</v>
      </c>
      <c r="X88" s="10">
        <f>CEILING(IF((1-$W88+$V88*X$3)&gt;X87,1-$W88+$V88*X$3,MAX(1-$W88+$V88*X$3,0.5*(MAX(X$4:X87)+1))),1)</f>
        <v>17</v>
      </c>
      <c r="Y88" s="10">
        <f>CEILING(IF((1-$W88+$V88*Y$3)&gt;Y87,1-$W88+$V88*Y$3,MAX(1-$W88+$V88*Y$3,0.5*(MAX(Y$4:Y87)+1))),1)</f>
        <v>15</v>
      </c>
      <c r="Z88" s="10">
        <f>CEILING(IF((1-$W88+$V88*Z$3)&gt;Z87,1-$W88+$V88*Z$3,MAX(1-$W88+$V88*Z$3,0.5*(MAX(Z$4:Z87)+1))),1)</f>
        <v>13</v>
      </c>
      <c r="AA88" s="10">
        <f>CEILING(IF((1-$W88+$V88*AA$3)&gt;AA87,1-$W88+$V88*AA$3,MAX(1-$W88+$V88*AA$3,0.5*(MAX(AA$4:AA87)+1))),1)</f>
        <v>11</v>
      </c>
      <c r="AB88" s="10">
        <f>CEILING(IF((1-$W88+$V88*AB$3)&gt;AB87,1-$W88+$V88*AB$3,MAX(1-$W88+$V88*AB$3,0.5*(MAX(AB$4:AB87)+1))),1)</f>
        <v>8</v>
      </c>
      <c r="AC88" s="10">
        <f>CEILING(IF((1-$W88+$V88*AC$3)&gt;AC87,1-$W88+$V88*AC$3,MAX(1-$W88+$V88*AC$3,0.5*(MAX(AC$4:AC87)+1))),1)</f>
        <v>8</v>
      </c>
      <c r="AD88" s="10">
        <f>CEILING(IF((1-$W88+$V88*AD$3)&gt;AD87,1-$W88+$V88*AD$3,MAX(1-$W88+$V88*AD$3,0.5*(MAX(AD$4:AD87)+1))),1)</f>
        <v>6</v>
      </c>
      <c r="AE88" s="10">
        <f>CEILING(IF((1-$W88+$V88*AE$3)&gt;AE87,1-$W88+$V88*AE$3,MAX(1-$W88+$V88*AE$3,0.5*(MAX(AE$4:AE87)+1))),1)</f>
        <v>5</v>
      </c>
      <c r="AF88" s="10">
        <f>CEILING(IF((1-$W88+$V88*AF$3)&gt;AF87,1-$W88+$V88*AF$3,MAX(1-$W88+$V88*AF$3,0.5*(MAX(AF$4:AF87)+1))),1)</f>
        <v>4</v>
      </c>
      <c r="AG88" s="10">
        <f>CEILING(IF((1-$W88+$V88*AG$3)&gt;AG87,1-$W88+$V88*AG$3,MAX(1-$W88+$V88*AG$3,0.5*(MAX(AG$4:AG87)+1))),1)</f>
        <v>2</v>
      </c>
      <c r="AH88" s="7">
        <v>84</v>
      </c>
      <c r="AI88" s="6">
        <f t="shared" si="27"/>
        <v>19.914854399999999</v>
      </c>
      <c r="AJ88" s="10">
        <f>IF((-$AI88+$AH88*AJ$3)&gt;AJ87,-$AI88+$AH88*AJ$3,MAX(-$AI88+$AH88*AJ$3,0.7*MAX(AJ$4:AJ87)))</f>
        <v>33.21141029082878</v>
      </c>
      <c r="AK88" s="10">
        <f>IF((-$AI88+$AH88*AK$3)&gt;AK87,-$AI88+$AH88*AK$3,MAX(-$AI88+$AH88*AK$3,0.7*MAX(AK$4:AK87)))</f>
        <v>30.485145599999999</v>
      </c>
      <c r="AL88" s="10">
        <f>IF((-$AI88+$AH88*AL$3)&gt;AL87,-$AI88+$AH88*AL$3,MAX(-$AI88+$AH88*AL$3,0.7*MAX(AL$4:AL87)))</f>
        <v>27.602721295735993</v>
      </c>
      <c r="AM88" s="10">
        <f>IF((-$AI88+$AH88*AM$3)&gt;AM87,-$AI88+$AH88*AM$3,MAX(-$AI88+$AH88*AM$3,0.7*MAX(AM$4:AM87)))</f>
        <v>24.53376762588513</v>
      </c>
      <c r="AN88" s="10">
        <f>IF((-$AI88+$AH88*AN$3)&gt;AN87,-$AI88+$AH88*AN$3,MAX(-$AI88+$AH88*AN$3,0.7*MAX(AN$4:AN87)))</f>
        <v>21.236573278757394</v>
      </c>
      <c r="AO88" s="10">
        <f>IF((-$AI88+$AH88*AO$3)&gt;AO87,-$AI88+$AH88*AO$3,MAX(-$AI88+$AH88*AO$3,0.7*MAX(AO$4:AO87)))</f>
        <v>17.651087621996471</v>
      </c>
      <c r="AP88" s="10">
        <f>IF((-$AI88+$AH88*AP$3)&gt;AP87,-$AI88+$AH88*AP$3,MAX(-$AI88+$AH88*AP$3,0.7*MAX(AP$4:AP87)))</f>
        <v>13.685145600000002</v>
      </c>
      <c r="AQ88" s="10">
        <f>IF((-$AI88+$AH88*AQ$3)&gt;AQ87,-$AI88+$AH88*AQ$3,MAX(-$AI88+$AH88*AQ$3,0.7*MAX(AQ$4:AQ87)))</f>
        <v>10.920426783578568</v>
      </c>
      <c r="AR88" s="10">
        <f>IF((-$AI88+$AH88*AR$3)&gt;AR87,-$AI88+$AH88*AR$3,MAX(-$AI88+$AH88*AR$3,0.7*MAX(AR$4:AR87)))</f>
        <v>8.3337754490050653</v>
      </c>
      <c r="AS88" s="10">
        <f>IF((-$AI88+$AH88*AS$3)&gt;AS87,-$AI88+$AH88*AS$3,MAX(-$AI88+$AH88*AS$3,0.7*MAX(AS$4:AS87)))</f>
        <v>5.25</v>
      </c>
      <c r="AT88" s="7">
        <v>84</v>
      </c>
      <c r="AU88" s="6">
        <f t="shared" si="28"/>
        <v>19.914854399999999</v>
      </c>
      <c r="AV88" s="10">
        <f t="shared" si="19"/>
        <v>18</v>
      </c>
      <c r="AW88" s="10">
        <f t="shared" si="17"/>
        <v>16</v>
      </c>
      <c r="AX88" s="10">
        <f t="shared" si="17"/>
        <v>14</v>
      </c>
      <c r="AY88" s="10">
        <f t="shared" si="17"/>
        <v>12</v>
      </c>
      <c r="AZ88" s="10">
        <f t="shared" si="17"/>
        <v>10</v>
      </c>
      <c r="BA88" s="10">
        <f t="shared" si="17"/>
        <v>7</v>
      </c>
      <c r="BB88" s="10">
        <f t="shared" si="17"/>
        <v>6</v>
      </c>
      <c r="BC88" s="10">
        <f t="shared" si="17"/>
        <v>5</v>
      </c>
      <c r="BD88" s="10">
        <f t="shared" si="17"/>
        <v>4</v>
      </c>
      <c r="BE88" s="10">
        <f t="shared" si="17"/>
        <v>3</v>
      </c>
    </row>
    <row r="89" spans="3:57">
      <c r="C89" s="1">
        <f t="shared" si="29"/>
        <v>16</v>
      </c>
      <c r="D89" s="3">
        <f t="shared" si="20"/>
        <v>0.20794415416798356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0.25298221281347033</v>
      </c>
      <c r="H89" s="2">
        <f t="shared" si="24"/>
        <v>0.17888543819998318</v>
      </c>
      <c r="J89" s="7">
        <v>85</v>
      </c>
      <c r="K89" s="17">
        <f t="shared" si="25"/>
        <v>20.88025</v>
      </c>
      <c r="L89" s="10">
        <f t="shared" si="18"/>
        <v>36.162480556510502</v>
      </c>
      <c r="M89" s="10">
        <f t="shared" si="16"/>
        <v>34.106084501156097</v>
      </c>
      <c r="N89" s="10">
        <f t="shared" si="16"/>
        <v>31.917471704381597</v>
      </c>
      <c r="O89" s="10">
        <f t="shared" si="16"/>
        <v>29.567296122574348</v>
      </c>
      <c r="P89" s="10">
        <f t="shared" si="16"/>
        <v>27.013422589520196</v>
      </c>
      <c r="Q89" s="10">
        <f t="shared" si="16"/>
        <v>24.191424100288103</v>
      </c>
      <c r="R89" s="10">
        <f t="shared" si="16"/>
        <v>20.993451359888397</v>
      </c>
      <c r="S89" s="10">
        <f t="shared" si="16"/>
        <v>17.211188221619096</v>
      </c>
      <c r="T89" s="10">
        <f t="shared" si="16"/>
        <v>12.317670234261023</v>
      </c>
      <c r="U89" s="10">
        <f t="shared" si="16"/>
        <v>2.6879360111431234</v>
      </c>
      <c r="V89" s="7">
        <v>85</v>
      </c>
      <c r="W89" s="6">
        <f t="shared" si="26"/>
        <v>20.88025</v>
      </c>
      <c r="X89" s="10">
        <f>CEILING(IF((1-$W89+$V89*X$3)&gt;X88,1-$W89+$V89*X$3,MAX(1-$W89+$V89*X$3,0.5*(MAX(X$4:X88)+1))),1)</f>
        <v>17</v>
      </c>
      <c r="Y89" s="10">
        <f>CEILING(IF((1-$W89+$V89*Y$3)&gt;Y88,1-$W89+$V89*Y$3,MAX(1-$W89+$V89*Y$3,0.5*(MAX(Y$4:Y88)+1))),1)</f>
        <v>15</v>
      </c>
      <c r="Z89" s="10">
        <f>CEILING(IF((1-$W89+$V89*Z$3)&gt;Z88,1-$W89+$V89*Z$3,MAX(1-$W89+$V89*Z$3,0.5*(MAX(Z$4:Z88)+1))),1)</f>
        <v>13</v>
      </c>
      <c r="AA89" s="10">
        <f>CEILING(IF((1-$W89+$V89*AA$3)&gt;AA88,1-$W89+$V89*AA$3,MAX(1-$W89+$V89*AA$3,0.5*(MAX(AA$4:AA88)+1))),1)</f>
        <v>10</v>
      </c>
      <c r="AB89" s="10">
        <f>CEILING(IF((1-$W89+$V89*AB$3)&gt;AB88,1-$W89+$V89*AB$3,MAX(1-$W89+$V89*AB$3,0.5*(MAX(AB$4:AB88)+1))),1)</f>
        <v>8</v>
      </c>
      <c r="AC89" s="10">
        <f>CEILING(IF((1-$W89+$V89*AC$3)&gt;AC88,1-$W89+$V89*AC$3,MAX(1-$W89+$V89*AC$3,0.5*(MAX(AC$4:AC88)+1))),1)</f>
        <v>8</v>
      </c>
      <c r="AD89" s="10">
        <f>CEILING(IF((1-$W89+$V89*AD$3)&gt;AD88,1-$W89+$V89*AD$3,MAX(1-$W89+$V89*AD$3,0.5*(MAX(AD$4:AD88)+1))),1)</f>
        <v>6</v>
      </c>
      <c r="AE89" s="10">
        <f>CEILING(IF((1-$W89+$V89*AE$3)&gt;AE88,1-$W89+$V89*AE$3,MAX(1-$W89+$V89*AE$3,0.5*(MAX(AE$4:AE88)+1))),1)</f>
        <v>5</v>
      </c>
      <c r="AF89" s="10">
        <f>CEILING(IF((1-$W89+$V89*AF$3)&gt;AF88,1-$W89+$V89*AF$3,MAX(1-$W89+$V89*AF$3,0.5*(MAX(AF$4:AF88)+1))),1)</f>
        <v>4</v>
      </c>
      <c r="AG89" s="10">
        <f>CEILING(IF((1-$W89+$V89*AG$3)&gt;AG88,1-$W89+$V89*AG$3,MAX(1-$W89+$V89*AG$3,0.5*(MAX(AG$4:AG88)+1))),1)</f>
        <v>2</v>
      </c>
      <c r="AH89" s="7">
        <v>85</v>
      </c>
      <c r="AI89" s="6">
        <f t="shared" si="27"/>
        <v>20.88025</v>
      </c>
      <c r="AJ89" s="10">
        <f>IF((-$AI89+$AH89*AJ$3)&gt;AJ88,-$AI89+$AH89*AJ$3,MAX(-$AI89+$AH89*AJ$3,0.7*MAX(AJ$4:AJ88)))</f>
        <v>32.878470222862447</v>
      </c>
      <c r="AK89" s="10">
        <f>IF((-$AI89+$AH89*AK$3)&gt;AK88,-$AI89+$AH89*AK$3,MAX(-$AI89+$AH89*AK$3,0.7*MAX(AK$4:AK88)))</f>
        <v>30.11975</v>
      </c>
      <c r="AL89" s="10">
        <f>IF((-$AI89+$AH89*AL$3)&gt;AL88,-$AI89+$AH89*AL$3,MAX(-$AI89+$AH89*AL$3,0.7*MAX(AL$4:AL88)))</f>
        <v>27.203011120685229</v>
      </c>
      <c r="AM89" s="10">
        <f>IF((-$AI89+$AH89*AM$3)&gt;AM88,-$AI89+$AH89*AM$3,MAX(-$AI89+$AH89*AM$3,0.7*MAX(AM$4:AM88)))</f>
        <v>24.097522288098045</v>
      </c>
      <c r="AN89" s="10">
        <f>IF((-$AI89+$AH89*AN$3)&gt;AN88,-$AI89+$AH89*AN$3,MAX(-$AI89+$AH89*AN$3,0.7*MAX(AN$4:AN88)))</f>
        <v>20.761075627314025</v>
      </c>
      <c r="AO89" s="10">
        <f>IF((-$AI89+$AH89*AO$3)&gt;AO88,-$AI89+$AH89*AO$3,MAX(-$AI89+$AH89*AO$3,0.7*MAX(AO$4:AO88)))</f>
        <v>17.13290561749643</v>
      </c>
      <c r="AP89" s="10">
        <f>IF((-$AI89+$AH89*AP$3)&gt;AP88,-$AI89+$AH89*AP$3,MAX(-$AI89+$AH89*AP$3,0.7*MAX(AP$4:AP88)))</f>
        <v>13.229170920000001</v>
      </c>
      <c r="AQ89" s="10">
        <f>IF((-$AI89+$AH89*AQ$3)&gt;AQ88,-$AI89+$AH89*AQ$3,MAX(-$AI89+$AH89*AQ$3,0.7*MAX(AQ$4:AQ88)))</f>
        <v>10.920426783578568</v>
      </c>
      <c r="AR89" s="10">
        <f>IF((-$AI89+$AH89*AR$3)&gt;AR88,-$AI89+$AH89*AR$3,MAX(-$AI89+$AH89*AR$3,0.7*MAX(AR$4:AR88)))</f>
        <v>8.3337754490050653</v>
      </c>
      <c r="AS89" s="10">
        <f>IF((-$AI89+$AH89*AS$3)&gt;AS88,-$AI89+$AH89*AS$3,MAX(-$AI89+$AH89*AS$3,0.7*MAX(AS$4:AS88)))</f>
        <v>5.25</v>
      </c>
      <c r="AT89" s="7">
        <v>85</v>
      </c>
      <c r="AU89" s="6">
        <f t="shared" si="28"/>
        <v>20.88025</v>
      </c>
      <c r="AV89" s="10">
        <f t="shared" si="19"/>
        <v>18</v>
      </c>
      <c r="AW89" s="10">
        <f t="shared" si="17"/>
        <v>16</v>
      </c>
      <c r="AX89" s="10">
        <f t="shared" si="17"/>
        <v>14</v>
      </c>
      <c r="AY89" s="10">
        <f t="shared" si="17"/>
        <v>11</v>
      </c>
      <c r="AZ89" s="10">
        <f t="shared" si="17"/>
        <v>9</v>
      </c>
      <c r="BA89" s="10">
        <f t="shared" si="17"/>
        <v>7</v>
      </c>
      <c r="BB89" s="10">
        <f t="shared" si="17"/>
        <v>6</v>
      </c>
      <c r="BC89" s="10">
        <f t="shared" si="17"/>
        <v>5</v>
      </c>
      <c r="BD89" s="10">
        <f t="shared" si="17"/>
        <v>4</v>
      </c>
      <c r="BE89" s="10">
        <f t="shared" si="17"/>
        <v>3</v>
      </c>
    </row>
    <row r="90" spans="3:57">
      <c r="C90" s="1">
        <f t="shared" si="29"/>
        <v>15</v>
      </c>
      <c r="D90" s="3">
        <f t="shared" si="20"/>
        <v>0.19459101490553132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0.2449489742783178</v>
      </c>
      <c r="H90" s="2">
        <f t="shared" si="24"/>
        <v>0.17320508075688773</v>
      </c>
      <c r="J90" s="7">
        <v>86</v>
      </c>
      <c r="K90" s="17">
        <f t="shared" si="25"/>
        <v>21.880326399999998</v>
      </c>
      <c r="L90" s="10">
        <f t="shared" si="18"/>
        <v>36.587921504234153</v>
      </c>
      <c r="M90" s="10">
        <f t="shared" si="16"/>
        <v>34.507332554110874</v>
      </c>
      <c r="N90" s="10">
        <f t="shared" si="16"/>
        <v>32.292971371491973</v>
      </c>
      <c r="O90" s="10">
        <f t="shared" si="16"/>
        <v>29.915146665192868</v>
      </c>
      <c r="P90" s="10">
        <f t="shared" si="16"/>
        <v>27.331227561161612</v>
      </c>
      <c r="Q90" s="10">
        <f t="shared" si="16"/>
        <v>24.476029089703257</v>
      </c>
      <c r="R90" s="10">
        <f t="shared" si="16"/>
        <v>21.240433140592966</v>
      </c>
      <c r="S90" s="10">
        <f t="shared" si="16"/>
        <v>17.41367278893226</v>
      </c>
      <c r="T90" s="10">
        <f t="shared" si="16"/>
        <v>12.462584001722917</v>
      </c>
      <c r="U90" s="10">
        <f t="shared" si="16"/>
        <v>2.7195587877448073</v>
      </c>
      <c r="V90" s="7">
        <v>86</v>
      </c>
      <c r="W90" s="6">
        <f t="shared" si="26"/>
        <v>21.880326399999998</v>
      </c>
      <c r="X90" s="10">
        <f>CEILING(IF((1-$W90+$V90*X$3)&gt;X89,1-$W90+$V90*X$3,MAX(1-$W90+$V90*X$3,0.5*(MAX(X$4:X89)+1))),1)</f>
        <v>16</v>
      </c>
      <c r="Y90" s="10">
        <f>CEILING(IF((1-$W90+$V90*Y$3)&gt;Y89,1-$W90+$V90*Y$3,MAX(1-$W90+$V90*Y$3,0.5*(MAX(Y$4:Y89)+1))),1)</f>
        <v>14</v>
      </c>
      <c r="Z90" s="10">
        <f>CEILING(IF((1-$W90+$V90*Z$3)&gt;Z89,1-$W90+$V90*Z$3,MAX(1-$W90+$V90*Z$3,0.5*(MAX(Z$4:Z89)+1))),1)</f>
        <v>12</v>
      </c>
      <c r="AA90" s="10">
        <f>CEILING(IF((1-$W90+$V90*AA$3)&gt;AA89,1-$W90+$V90*AA$3,MAX(1-$W90+$V90*AA$3,0.5*(MAX(AA$4:AA89)+1))),1)</f>
        <v>10</v>
      </c>
      <c r="AB90" s="10">
        <f>CEILING(IF((1-$W90+$V90*AB$3)&gt;AB89,1-$W90+$V90*AB$3,MAX(1-$W90+$V90*AB$3,0.5*(MAX(AB$4:AB89)+1))),1)</f>
        <v>8</v>
      </c>
      <c r="AC90" s="10">
        <f>CEILING(IF((1-$W90+$V90*AC$3)&gt;AC89,1-$W90+$V90*AC$3,MAX(1-$W90+$V90*AC$3,0.5*(MAX(AC$4:AC89)+1))),1)</f>
        <v>8</v>
      </c>
      <c r="AD90" s="10">
        <f>CEILING(IF((1-$W90+$V90*AD$3)&gt;AD89,1-$W90+$V90*AD$3,MAX(1-$W90+$V90*AD$3,0.5*(MAX(AD$4:AD89)+1))),1)</f>
        <v>6</v>
      </c>
      <c r="AE90" s="10">
        <f>CEILING(IF((1-$W90+$V90*AE$3)&gt;AE89,1-$W90+$V90*AE$3,MAX(1-$W90+$V90*AE$3,0.5*(MAX(AE$4:AE89)+1))),1)</f>
        <v>5</v>
      </c>
      <c r="AF90" s="10">
        <f>CEILING(IF((1-$W90+$V90*AF$3)&gt;AF89,1-$W90+$V90*AF$3,MAX(1-$W90+$V90*AF$3,0.5*(MAX(AF$4:AF89)+1))),1)</f>
        <v>4</v>
      </c>
      <c r="AG90" s="10">
        <f>CEILING(IF((1-$W90+$V90*AG$3)&gt;AG89,1-$W90+$V90*AG$3,MAX(1-$W90+$V90*AG$3,0.5*(MAX(AG$4:AG89)+1))),1)</f>
        <v>2</v>
      </c>
      <c r="AH90" s="7">
        <v>86</v>
      </c>
      <c r="AI90" s="6">
        <f t="shared" si="27"/>
        <v>21.880326399999998</v>
      </c>
      <c r="AJ90" s="10">
        <f>IF((-$AI90+$AH90*AJ$3)&gt;AJ89,-$AI90+$AH90*AJ$3,MAX(-$AI90+$AH90*AJ$3,0.7*MAX(AJ$4:AJ89)))</f>
        <v>32.510849354896123</v>
      </c>
      <c r="AK90" s="10">
        <f>IF((-$AI90+$AH90*AK$3)&gt;AK89,-$AI90+$AH90*AK$3,MAX(-$AI90+$AH90*AK$3,0.7*MAX(AK$4:AK89)))</f>
        <v>29.719673600000004</v>
      </c>
      <c r="AL90" s="10">
        <f>IF((-$AI90+$AH90*AL$3)&gt;AL89,-$AI90+$AH90*AL$3,MAX(-$AI90+$AH90*AL$3,0.7*MAX(AL$4:AL89)))</f>
        <v>26.768620145634468</v>
      </c>
      <c r="AM90" s="10">
        <f>IF((-$AI90+$AH90*AM$3)&gt;AM89,-$AI90+$AH90*AM$3,MAX(-$AI90+$AH90*AM$3,0.7*MAX(AM$4:AM89)))</f>
        <v>23.626596150310963</v>
      </c>
      <c r="AN90" s="10">
        <f>IF((-$AI90+$AH90*AN$3)&gt;AN89,-$AI90+$AH90*AN$3,MAX(-$AI90+$AH90*AN$3,0.7*MAX(AN$4:AN89)))</f>
        <v>20.250897175870666</v>
      </c>
      <c r="AO90" s="10">
        <f>IF((-$AI90+$AH90*AO$3)&gt;AO89,-$AI90+$AH90*AO$3,MAX(-$AI90+$AH90*AO$3,0.7*MAX(AO$4:AO89)))</f>
        <v>16.580042812996385</v>
      </c>
      <c r="AP90" s="10">
        <f>IF((-$AI90+$AH90*AP$3)&gt;AP89,-$AI90+$AH90*AP$3,MAX(-$AI90+$AH90*AP$3,0.7*MAX(AP$4:AP89)))</f>
        <v>13.229170920000001</v>
      </c>
      <c r="AQ90" s="10">
        <f>IF((-$AI90+$AH90*AQ$3)&gt;AQ89,-$AI90+$AH90*AQ$3,MAX(-$AI90+$AH90*AQ$3,0.7*MAX(AQ$4:AQ89)))</f>
        <v>10.920426783578568</v>
      </c>
      <c r="AR90" s="10">
        <f>IF((-$AI90+$AH90*AR$3)&gt;AR89,-$AI90+$AH90*AR$3,MAX(-$AI90+$AH90*AR$3,0.7*MAX(AR$4:AR89)))</f>
        <v>8.3337754490050653</v>
      </c>
      <c r="AS90" s="10">
        <f>IF((-$AI90+$AH90*AS$3)&gt;AS89,-$AI90+$AH90*AS$3,MAX(-$AI90+$AH90*AS$3,0.7*MAX(AS$4:AS89)))</f>
        <v>5.25</v>
      </c>
      <c r="AT90" s="7">
        <v>86</v>
      </c>
      <c r="AU90" s="6">
        <f t="shared" si="28"/>
        <v>21.880326399999998</v>
      </c>
      <c r="AV90" s="10">
        <f t="shared" si="19"/>
        <v>17</v>
      </c>
      <c r="AW90" s="10">
        <f t="shared" si="17"/>
        <v>15</v>
      </c>
      <c r="AX90" s="10">
        <f t="shared" si="17"/>
        <v>13</v>
      </c>
      <c r="AY90" s="10">
        <f t="shared" si="17"/>
        <v>11</v>
      </c>
      <c r="AZ90" s="10">
        <f t="shared" si="17"/>
        <v>8</v>
      </c>
      <c r="BA90" s="10">
        <f t="shared" si="17"/>
        <v>7</v>
      </c>
      <c r="BB90" s="10">
        <f t="shared" si="17"/>
        <v>6</v>
      </c>
      <c r="BC90" s="10">
        <f t="shared" si="17"/>
        <v>5</v>
      </c>
      <c r="BD90" s="10">
        <f t="shared" si="17"/>
        <v>4</v>
      </c>
      <c r="BE90" s="10">
        <f t="shared" si="17"/>
        <v>3</v>
      </c>
    </row>
    <row r="91" spans="3:57">
      <c r="C91" s="1">
        <f t="shared" si="29"/>
        <v>14</v>
      </c>
      <c r="D91" s="3">
        <f t="shared" si="20"/>
        <v>0.1791759469228055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0.23664319132398465</v>
      </c>
      <c r="H91" s="2">
        <f t="shared" si="24"/>
        <v>0.16733200530681511</v>
      </c>
      <c r="J91" s="7">
        <v>87</v>
      </c>
      <c r="K91" s="17">
        <f t="shared" si="25"/>
        <v>22.915904399999999</v>
      </c>
      <c r="L91" s="10">
        <f t="shared" si="18"/>
        <v>37.013362451957804</v>
      </c>
      <c r="M91" s="10">
        <f t="shared" si="16"/>
        <v>34.908580607065652</v>
      </c>
      <c r="N91" s="10">
        <f t="shared" si="16"/>
        <v>32.668471038602341</v>
      </c>
      <c r="O91" s="10">
        <f t="shared" si="16"/>
        <v>30.262997207811388</v>
      </c>
      <c r="P91" s="10">
        <f t="shared" si="16"/>
        <v>27.649032532803027</v>
      </c>
      <c r="Q91" s="10">
        <f t="shared" si="16"/>
        <v>24.760634079118411</v>
      </c>
      <c r="R91" s="10">
        <f t="shared" si="16"/>
        <v>21.487414921297535</v>
      </c>
      <c r="S91" s="10">
        <f t="shared" si="16"/>
        <v>17.616157356245427</v>
      </c>
      <c r="T91" s="10">
        <f t="shared" ref="M91:U104" si="30">$J91*T$3</f>
        <v>12.60749776918481</v>
      </c>
      <c r="U91" s="10">
        <f t="shared" si="30"/>
        <v>2.7511815643464912</v>
      </c>
      <c r="V91" s="7">
        <v>87</v>
      </c>
      <c r="W91" s="6">
        <f t="shared" si="26"/>
        <v>22.915904399999999</v>
      </c>
      <c r="X91" s="10">
        <f>CEILING(IF((1-$W91+$V91*X$3)&gt;X90,1-$W91+$V91*X$3,MAX(1-$W91+$V91*X$3,0.5*(MAX(X$4:X90)+1))),1)</f>
        <v>16</v>
      </c>
      <c r="Y91" s="10">
        <f>CEILING(IF((1-$W91+$V91*Y$3)&gt;Y90,1-$W91+$V91*Y$3,MAX(1-$W91+$V91*Y$3,0.5*(MAX(Y$4:Y90)+1))),1)</f>
        <v>13</v>
      </c>
      <c r="Z91" s="10">
        <f>CEILING(IF((1-$W91+$V91*Z$3)&gt;Z90,1-$W91+$V91*Z$3,MAX(1-$W91+$V91*Z$3,0.5*(MAX(Z$4:Z90)+1))),1)</f>
        <v>11</v>
      </c>
      <c r="AA91" s="10">
        <f>CEILING(IF((1-$W91+$V91*AA$3)&gt;AA90,1-$W91+$V91*AA$3,MAX(1-$W91+$V91*AA$3,0.5*(MAX(AA$4:AA90)+1))),1)</f>
        <v>9</v>
      </c>
      <c r="AB91" s="10">
        <f>CEILING(IF((1-$W91+$V91*AB$3)&gt;AB90,1-$W91+$V91*AB$3,MAX(1-$W91+$V91*AB$3,0.5*(MAX(AB$4:AB90)+1))),1)</f>
        <v>8</v>
      </c>
      <c r="AC91" s="10">
        <f>CEILING(IF((1-$W91+$V91*AC$3)&gt;AC90,1-$W91+$V91*AC$3,MAX(1-$W91+$V91*AC$3,0.5*(MAX(AC$4:AC90)+1))),1)</f>
        <v>8</v>
      </c>
      <c r="AD91" s="10">
        <f>CEILING(IF((1-$W91+$V91*AD$3)&gt;AD90,1-$W91+$V91*AD$3,MAX(1-$W91+$V91*AD$3,0.5*(MAX(AD$4:AD90)+1))),1)</f>
        <v>6</v>
      </c>
      <c r="AE91" s="10">
        <f>CEILING(IF((1-$W91+$V91*AE$3)&gt;AE90,1-$W91+$V91*AE$3,MAX(1-$W91+$V91*AE$3,0.5*(MAX(AE$4:AE90)+1))),1)</f>
        <v>5</v>
      </c>
      <c r="AF91" s="10">
        <f>CEILING(IF((1-$W91+$V91*AF$3)&gt;AF90,1-$W91+$V91*AF$3,MAX(1-$W91+$V91*AF$3,0.5*(MAX(AF$4:AF90)+1))),1)</f>
        <v>4</v>
      </c>
      <c r="AG91" s="10">
        <f>CEILING(IF((1-$W91+$V91*AG$3)&gt;AG90,1-$W91+$V91*AG$3,MAX(1-$W91+$V91*AG$3,0.5*(MAX(AG$4:AG90)+1))),1)</f>
        <v>2</v>
      </c>
      <c r="AH91" s="7">
        <v>87</v>
      </c>
      <c r="AI91" s="6">
        <f t="shared" si="27"/>
        <v>22.915904399999999</v>
      </c>
      <c r="AJ91" s="10">
        <f>IF((-$AI91+$AH91*AJ$3)&gt;AJ90,-$AI91+$AH91*AJ$3,MAX(-$AI91+$AH91*AJ$3,0.7*MAX(AJ$4:AJ90)))</f>
        <v>32.107726886929797</v>
      </c>
      <c r="AK91" s="10">
        <f>IF((-$AI91+$AH91*AK$3)&gt;AK90,-$AI91+$AH91*AK$3,MAX(-$AI91+$AH91*AK$3,0.7*MAX(AK$4:AK90)))</f>
        <v>29.284095599999997</v>
      </c>
      <c r="AL91" s="10">
        <f>IF((-$AI91+$AH91*AL$3)&gt;AL90,-$AI91+$AH91*AL$3,MAX(-$AI91+$AH91*AL$3,0.7*MAX(AL$4:AL90)))</f>
        <v>26.298727570583711</v>
      </c>
      <c r="AM91" s="10">
        <f>IF((-$AI91+$AH91*AM$3)&gt;AM90,-$AI91+$AH91*AM$3,MAX(-$AI91+$AH91*AM$3,0.7*MAX(AM$4:AM90)))</f>
        <v>23.120168412523885</v>
      </c>
      <c r="AN91" s="10">
        <f>IF((-$AI91+$AH91*AN$3)&gt;AN90,-$AI91+$AH91*AN$3,MAX(-$AI91+$AH91*AN$3,0.7*MAX(AN$4:AN90)))</f>
        <v>19.705217124427296</v>
      </c>
      <c r="AO91" s="10">
        <f>IF((-$AI91+$AH91*AO$3)&gt;AO90,-$AI91+$AH91*AO$3,MAX(-$AI91+$AH91*AO$3,0.7*MAX(AO$4:AO90)))</f>
        <v>15.991678408496345</v>
      </c>
      <c r="AP91" s="10">
        <f>IF((-$AI91+$AH91*AP$3)&gt;AP90,-$AI91+$AH91*AP$3,MAX(-$AI91+$AH91*AP$3,0.7*MAX(AP$4:AP90)))</f>
        <v>13.229170920000001</v>
      </c>
      <c r="AQ91" s="10">
        <f>IF((-$AI91+$AH91*AQ$3)&gt;AQ90,-$AI91+$AH91*AQ$3,MAX(-$AI91+$AH91*AQ$3,0.7*MAX(AQ$4:AQ90)))</f>
        <v>10.920426783578568</v>
      </c>
      <c r="AR91" s="10">
        <f>IF((-$AI91+$AH91*AR$3)&gt;AR90,-$AI91+$AH91*AR$3,MAX(-$AI91+$AH91*AR$3,0.7*MAX(AR$4:AR90)))</f>
        <v>8.3337754490050653</v>
      </c>
      <c r="AS91" s="10">
        <f>IF((-$AI91+$AH91*AS$3)&gt;AS90,-$AI91+$AH91*AS$3,MAX(-$AI91+$AH91*AS$3,0.7*MAX(AS$4:AS90)))</f>
        <v>5.25</v>
      </c>
      <c r="AT91" s="7">
        <v>87</v>
      </c>
      <c r="AU91" s="6">
        <f t="shared" si="28"/>
        <v>22.915904399999999</v>
      </c>
      <c r="AV91" s="10">
        <f t="shared" si="19"/>
        <v>16</v>
      </c>
      <c r="AW91" s="10">
        <f t="shared" si="17"/>
        <v>14</v>
      </c>
      <c r="AX91" s="10">
        <f t="shared" si="17"/>
        <v>12</v>
      </c>
      <c r="AY91" s="10">
        <f t="shared" si="17"/>
        <v>10</v>
      </c>
      <c r="AZ91" s="10">
        <f t="shared" si="17"/>
        <v>8</v>
      </c>
      <c r="BA91" s="10">
        <f t="shared" si="17"/>
        <v>7</v>
      </c>
      <c r="BB91" s="10">
        <f t="shared" si="17"/>
        <v>6</v>
      </c>
      <c r="BC91" s="10">
        <f t="shared" si="17"/>
        <v>5</v>
      </c>
      <c r="BD91" s="10">
        <f t="shared" ref="AW91:BE104" si="31">CEILING(IF($AT91&lt;30,-$AU91+$AH91*BD$3,MAX(-$AI91+$AH91*BD$3,BD$3*20)),1)</f>
        <v>4</v>
      </c>
      <c r="BE91" s="10">
        <f t="shared" si="31"/>
        <v>3</v>
      </c>
    </row>
    <row r="92" spans="3:57">
      <c r="C92" s="1">
        <f t="shared" si="29"/>
        <v>13</v>
      </c>
      <c r="D92" s="3">
        <f t="shared" si="20"/>
        <v>0.16094379124341002</v>
      </c>
      <c r="E92" s="2">
        <f t="shared" si="21"/>
        <v>0.1</v>
      </c>
      <c r="F92" s="2">
        <f t="shared" si="22"/>
        <v>8.3666002653407567E-2</v>
      </c>
      <c r="G92" s="2">
        <f t="shared" si="23"/>
        <v>0.22803508501982761</v>
      </c>
      <c r="H92" s="2">
        <f t="shared" si="24"/>
        <v>0.161245154965971</v>
      </c>
      <c r="J92" s="7">
        <v>88</v>
      </c>
      <c r="K92" s="17">
        <f t="shared" si="25"/>
        <v>23.987814399999998</v>
      </c>
      <c r="L92" s="10">
        <f t="shared" si="18"/>
        <v>37.438803399681461</v>
      </c>
      <c r="M92" s="10">
        <f t="shared" si="30"/>
        <v>35.309828660020429</v>
      </c>
      <c r="N92" s="10">
        <f t="shared" si="30"/>
        <v>33.043970705712717</v>
      </c>
      <c r="O92" s="10">
        <f t="shared" si="30"/>
        <v>30.610847750429912</v>
      </c>
      <c r="P92" s="10">
        <f t="shared" si="30"/>
        <v>27.966837504444438</v>
      </c>
      <c r="Q92" s="10">
        <f t="shared" si="30"/>
        <v>25.045239068533565</v>
      </c>
      <c r="R92" s="10">
        <f t="shared" si="30"/>
        <v>21.734396702002105</v>
      </c>
      <c r="S92" s="10">
        <f t="shared" si="30"/>
        <v>17.818641923558594</v>
      </c>
      <c r="T92" s="10">
        <f t="shared" si="30"/>
        <v>12.752411536646706</v>
      </c>
      <c r="U92" s="10">
        <f t="shared" si="30"/>
        <v>2.7828043409481751</v>
      </c>
      <c r="V92" s="7">
        <v>88</v>
      </c>
      <c r="W92" s="6">
        <f t="shared" si="26"/>
        <v>23.987814399999998</v>
      </c>
      <c r="X92" s="10">
        <f>CEILING(IF((1-$W92+$V92*X$3)&gt;X91,1-$W92+$V92*X$3,MAX(1-$W92+$V92*X$3,0.5*(MAX(X$4:X91)+1))),1)</f>
        <v>15</v>
      </c>
      <c r="Y92" s="10">
        <f>CEILING(IF((1-$W92+$V92*Y$3)&gt;Y91,1-$W92+$V92*Y$3,MAX(1-$W92+$V92*Y$3,0.5*(MAX(Y$4:Y91)+1))),1)</f>
        <v>13</v>
      </c>
      <c r="Z92" s="10">
        <f>CEILING(IF((1-$W92+$V92*Z$3)&gt;Z91,1-$W92+$V92*Z$3,MAX(1-$W92+$V92*Z$3,0.5*(MAX(Z$4:Z91)+1))),1)</f>
        <v>11</v>
      </c>
      <c r="AA92" s="10">
        <f>CEILING(IF((1-$W92+$V92*AA$3)&gt;AA91,1-$W92+$V92*AA$3,MAX(1-$W92+$V92*AA$3,0.5*(MAX(AA$4:AA91)+1))),1)</f>
        <v>9</v>
      </c>
      <c r="AB92" s="10">
        <f>CEILING(IF((1-$W92+$V92*AB$3)&gt;AB91,1-$W92+$V92*AB$3,MAX(1-$W92+$V92*AB$3,0.5*(MAX(AB$4:AB91)+1))),1)</f>
        <v>8</v>
      </c>
      <c r="AC92" s="10">
        <f>CEILING(IF((1-$W92+$V92*AC$3)&gt;AC91,1-$W92+$V92*AC$3,MAX(1-$W92+$V92*AC$3,0.5*(MAX(AC$4:AC91)+1))),1)</f>
        <v>8</v>
      </c>
      <c r="AD92" s="10">
        <f>CEILING(IF((1-$W92+$V92*AD$3)&gt;AD91,1-$W92+$V92*AD$3,MAX(1-$W92+$V92*AD$3,0.5*(MAX(AD$4:AD91)+1))),1)</f>
        <v>6</v>
      </c>
      <c r="AE92" s="10">
        <f>CEILING(IF((1-$W92+$V92*AE$3)&gt;AE91,1-$W92+$V92*AE$3,MAX(1-$W92+$V92*AE$3,0.5*(MAX(AE$4:AE91)+1))),1)</f>
        <v>5</v>
      </c>
      <c r="AF92" s="10">
        <f>CEILING(IF((1-$W92+$V92*AF$3)&gt;AF91,1-$W92+$V92*AF$3,MAX(1-$W92+$V92*AF$3,0.5*(MAX(AF$4:AF91)+1))),1)</f>
        <v>4</v>
      </c>
      <c r="AG92" s="10">
        <f>CEILING(IF((1-$W92+$V92*AG$3)&gt;AG91,1-$W92+$V92*AG$3,MAX(1-$W92+$V92*AG$3,0.5*(MAX(AG$4:AG91)+1))),1)</f>
        <v>2</v>
      </c>
      <c r="AH92" s="7">
        <v>88</v>
      </c>
      <c r="AI92" s="6">
        <f t="shared" si="27"/>
        <v>23.987814399999998</v>
      </c>
      <c r="AJ92" s="10">
        <f>IF((-$AI92+$AH92*AJ$3)&gt;AJ91,-$AI92+$AH92*AJ$3,MAX(-$AI92+$AH92*AJ$3,0.7*MAX(AJ$4:AJ91)))</f>
        <v>31.668272418963483</v>
      </c>
      <c r="AK92" s="10">
        <f>IF((-$AI92+$AH92*AK$3)&gt;AK91,-$AI92+$AH92*AK$3,MAX(-$AI92+$AH92*AK$3,0.7*MAX(AK$4:AK91)))</f>
        <v>28.812185599999999</v>
      </c>
      <c r="AL92" s="10">
        <f>IF((-$AI92+$AH92*AL$3)&gt;AL91,-$AI92+$AH92*AL$3,MAX(-$AI92+$AH92*AL$3,0.7*MAX(AL$4:AL91)))</f>
        <v>25.792502995532949</v>
      </c>
      <c r="AM92" s="10">
        <f>IF((-$AI92+$AH92*AM$3)&gt;AM91,-$AI92+$AH92*AM$3,MAX(-$AI92+$AH92*AM$3,0.7*MAX(AM$4:AM91)))</f>
        <v>22.577408674736802</v>
      </c>
      <c r="AN92" s="10">
        <f>IF((-$AI92+$AH92*AN$3)&gt;AN91,-$AI92+$AH92*AN$3,MAX(-$AI92+$AH92*AN$3,0.7*MAX(AN$4:AN91)))</f>
        <v>19.123205072983936</v>
      </c>
      <c r="AO92" s="10">
        <f>IF((-$AI92+$AH92*AO$3)&gt;AO91,-$AI92+$AH92*AO$3,MAX(-$AI92+$AH92*AO$3,0.7*MAX(AO$4:AO91)))</f>
        <v>15.366982003996306</v>
      </c>
      <c r="AP92" s="10">
        <f>IF((-$AI92+$AH92*AP$3)&gt;AP91,-$AI92+$AH92*AP$3,MAX(-$AI92+$AH92*AP$3,0.7*MAX(AP$4:AP91)))</f>
        <v>13.229170920000001</v>
      </c>
      <c r="AQ92" s="10">
        <f>IF((-$AI92+$AH92*AQ$3)&gt;AQ91,-$AI92+$AH92*AQ$3,MAX(-$AI92+$AH92*AQ$3,0.7*MAX(AQ$4:AQ91)))</f>
        <v>10.920426783578568</v>
      </c>
      <c r="AR92" s="10">
        <f>IF((-$AI92+$AH92*AR$3)&gt;AR91,-$AI92+$AH92*AR$3,MAX(-$AI92+$AH92*AR$3,0.7*MAX(AR$4:AR91)))</f>
        <v>8.3337754490050653</v>
      </c>
      <c r="AS92" s="10">
        <f>IF((-$AI92+$AH92*AS$3)&gt;AS91,-$AI92+$AH92*AS$3,MAX(-$AI92+$AH92*AS$3,0.7*MAX(AS$4:AS91)))</f>
        <v>5.25</v>
      </c>
      <c r="AT92" s="7">
        <v>88</v>
      </c>
      <c r="AU92" s="6">
        <f t="shared" si="28"/>
        <v>23.987814399999998</v>
      </c>
      <c r="AV92" s="10">
        <f t="shared" si="19"/>
        <v>16</v>
      </c>
      <c r="AW92" s="10">
        <f t="shared" si="31"/>
        <v>14</v>
      </c>
      <c r="AX92" s="10">
        <f t="shared" si="31"/>
        <v>12</v>
      </c>
      <c r="AY92" s="10">
        <f t="shared" si="31"/>
        <v>9</v>
      </c>
      <c r="AZ92" s="10">
        <f t="shared" si="31"/>
        <v>7</v>
      </c>
      <c r="BA92" s="10">
        <f t="shared" si="31"/>
        <v>7</v>
      </c>
      <c r="BB92" s="10">
        <f t="shared" si="31"/>
        <v>6</v>
      </c>
      <c r="BC92" s="10">
        <f t="shared" si="31"/>
        <v>5</v>
      </c>
      <c r="BD92" s="10">
        <f t="shared" si="31"/>
        <v>4</v>
      </c>
      <c r="BE92" s="10">
        <f t="shared" si="31"/>
        <v>3</v>
      </c>
    </row>
    <row r="93" spans="3:57">
      <c r="C93" s="1">
        <f t="shared" si="29"/>
        <v>12</v>
      </c>
      <c r="D93" s="3">
        <f t="shared" si="20"/>
        <v>0.13862943611198905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0.21908902300206648</v>
      </c>
      <c r="H93" s="2">
        <f t="shared" si="24"/>
        <v>0.15491933384829668</v>
      </c>
      <c r="J93" s="7">
        <v>89</v>
      </c>
      <c r="K93" s="17">
        <f t="shared" si="25"/>
        <v>25.096896399999999</v>
      </c>
      <c r="L93" s="10">
        <f t="shared" si="18"/>
        <v>37.864244347405112</v>
      </c>
      <c r="M93" s="10">
        <f t="shared" si="30"/>
        <v>35.711076712975206</v>
      </c>
      <c r="N93" s="10">
        <f t="shared" si="30"/>
        <v>33.419470372823085</v>
      </c>
      <c r="O93" s="10">
        <f t="shared" si="30"/>
        <v>30.958698293048432</v>
      </c>
      <c r="P93" s="10">
        <f t="shared" si="30"/>
        <v>28.284642476085853</v>
      </c>
      <c r="Q93" s="10">
        <f t="shared" si="30"/>
        <v>25.329844057948719</v>
      </c>
      <c r="R93" s="10">
        <f t="shared" si="30"/>
        <v>21.981378482706674</v>
      </c>
      <c r="S93" s="10">
        <f t="shared" si="30"/>
        <v>18.021126490871758</v>
      </c>
      <c r="T93" s="10">
        <f t="shared" si="30"/>
        <v>12.8973253041086</v>
      </c>
      <c r="U93" s="10">
        <f t="shared" si="30"/>
        <v>2.8144271175498585</v>
      </c>
      <c r="V93" s="7">
        <v>89</v>
      </c>
      <c r="W93" s="6">
        <f t="shared" si="26"/>
        <v>25.096896399999999</v>
      </c>
      <c r="X93" s="10">
        <f>CEILING(IF((1-$W93+$V93*X$3)&gt;X92,1-$W93+$V93*X$3,MAX(1-$W93+$V93*X$3,0.5*(MAX(X$4:X92)+1))),1)</f>
        <v>14</v>
      </c>
      <c r="Y93" s="10">
        <f>CEILING(IF((1-$W93+$V93*Y$3)&gt;Y92,1-$W93+$V93*Y$3,MAX(1-$W93+$V93*Y$3,0.5*(MAX(Y$4:Y92)+1))),1)</f>
        <v>12</v>
      </c>
      <c r="Z93" s="10">
        <f>CEILING(IF((1-$W93+$V93*Z$3)&gt;Z92,1-$W93+$V93*Z$3,MAX(1-$W93+$V93*Z$3,0.5*(MAX(Z$4:Z92)+1))),1)</f>
        <v>10</v>
      </c>
      <c r="AA93" s="10">
        <f>CEILING(IF((1-$W93+$V93*AA$3)&gt;AA92,1-$W93+$V93*AA$3,MAX(1-$W93+$V93*AA$3,0.5*(MAX(AA$4:AA92)+1))),1)</f>
        <v>9</v>
      </c>
      <c r="AB93" s="10">
        <f>CEILING(IF((1-$W93+$V93*AB$3)&gt;AB92,1-$W93+$V93*AB$3,MAX(1-$W93+$V93*AB$3,0.5*(MAX(AB$4:AB92)+1))),1)</f>
        <v>8</v>
      </c>
      <c r="AC93" s="10">
        <f>CEILING(IF((1-$W93+$V93*AC$3)&gt;AC92,1-$W93+$V93*AC$3,MAX(1-$W93+$V93*AC$3,0.5*(MAX(AC$4:AC92)+1))),1)</f>
        <v>8</v>
      </c>
      <c r="AD93" s="10">
        <f>CEILING(IF((1-$W93+$V93*AD$3)&gt;AD92,1-$W93+$V93*AD$3,MAX(1-$W93+$V93*AD$3,0.5*(MAX(AD$4:AD92)+1))),1)</f>
        <v>6</v>
      </c>
      <c r="AE93" s="10">
        <f>CEILING(IF((1-$W93+$V93*AE$3)&gt;AE92,1-$W93+$V93*AE$3,MAX(1-$W93+$V93*AE$3,0.5*(MAX(AE$4:AE92)+1))),1)</f>
        <v>5</v>
      </c>
      <c r="AF93" s="10">
        <f>CEILING(IF((1-$W93+$V93*AF$3)&gt;AF92,1-$W93+$V93*AF$3,MAX(1-$W93+$V93*AF$3,0.5*(MAX(AF$4:AF92)+1))),1)</f>
        <v>4</v>
      </c>
      <c r="AG93" s="10">
        <f>CEILING(IF((1-$W93+$V93*AG$3)&gt;AG92,1-$W93+$V93*AG$3,MAX(1-$W93+$V93*AG$3,0.5*(MAX(AG$4:AG92)+1))),1)</f>
        <v>2</v>
      </c>
      <c r="AH93" s="7">
        <v>89</v>
      </c>
      <c r="AI93" s="6">
        <f t="shared" si="27"/>
        <v>25.096896399999999</v>
      </c>
      <c r="AJ93" s="10">
        <f>IF((-$AI93+$AH93*AJ$3)&gt;AJ92,-$AI93+$AH93*AJ$3,MAX(-$AI93+$AH93*AJ$3,0.7*MAX(AJ$4:AJ92)))</f>
        <v>31.191645950997156</v>
      </c>
      <c r="AK93" s="10">
        <f>IF((-$AI93+$AH93*AK$3)&gt;AK92,-$AI93+$AH93*AK$3,MAX(-$AI93+$AH93*AK$3,0.7*MAX(AK$4:AK92)))</f>
        <v>28.3031036</v>
      </c>
      <c r="AL93" s="10">
        <f>IF((-$AI93+$AH93*AL$3)&gt;AL92,-$AI93+$AH93*AL$3,MAX(-$AI93+$AH93*AL$3,0.7*MAX(AL$4:AL92)))</f>
        <v>25.249106420482185</v>
      </c>
      <c r="AM93" s="10">
        <f>IF((-$AI93+$AH93*AM$3)&gt;AM92,-$AI93+$AH93*AM$3,MAX(-$AI93+$AH93*AM$3,0.7*MAX(AM$4:AM92)))</f>
        <v>21.997476936949717</v>
      </c>
      <c r="AN93" s="10">
        <f>IF((-$AI93+$AH93*AN$3)&gt;AN92,-$AI93+$AH93*AN$3,MAX(-$AI93+$AH93*AN$3,0.7*MAX(AN$4:AN92)))</f>
        <v>18.504021021540566</v>
      </c>
      <c r="AO93" s="10">
        <f>IF((-$AI93+$AH93*AO$3)&gt;AO92,-$AI93+$AH93*AO$3,MAX(-$AI93+$AH93*AO$3,0.7*MAX(AO$4:AO92)))</f>
        <v>15.350043595248087</v>
      </c>
      <c r="AP93" s="10">
        <f>IF((-$AI93+$AH93*AP$3)&gt;AP92,-$AI93+$AH93*AP$3,MAX(-$AI93+$AH93*AP$3,0.7*MAX(AP$4:AP92)))</f>
        <v>13.229170920000001</v>
      </c>
      <c r="AQ93" s="10">
        <f>IF((-$AI93+$AH93*AQ$3)&gt;AQ92,-$AI93+$AH93*AQ$3,MAX(-$AI93+$AH93*AQ$3,0.7*MAX(AQ$4:AQ92)))</f>
        <v>10.920426783578568</v>
      </c>
      <c r="AR93" s="10">
        <f>IF((-$AI93+$AH93*AR$3)&gt;AR92,-$AI93+$AH93*AR$3,MAX(-$AI93+$AH93*AR$3,0.7*MAX(AR$4:AR92)))</f>
        <v>8.3337754490050653</v>
      </c>
      <c r="AS93" s="10">
        <f>IF((-$AI93+$AH93*AS$3)&gt;AS92,-$AI93+$AH93*AS$3,MAX(-$AI93+$AH93*AS$3,0.7*MAX(AS$4:AS92)))</f>
        <v>5.25</v>
      </c>
      <c r="AT93" s="7">
        <v>89</v>
      </c>
      <c r="AU93" s="6">
        <f t="shared" si="28"/>
        <v>25.096896399999999</v>
      </c>
      <c r="AV93" s="10">
        <f t="shared" si="19"/>
        <v>15</v>
      </c>
      <c r="AW93" s="10">
        <f t="shared" si="31"/>
        <v>13</v>
      </c>
      <c r="AX93" s="10">
        <f t="shared" si="31"/>
        <v>11</v>
      </c>
      <c r="AY93" s="10">
        <f t="shared" si="31"/>
        <v>9</v>
      </c>
      <c r="AZ93" s="10">
        <f t="shared" si="31"/>
        <v>7</v>
      </c>
      <c r="BA93" s="10">
        <f t="shared" si="31"/>
        <v>7</v>
      </c>
      <c r="BB93" s="10">
        <f t="shared" si="31"/>
        <v>6</v>
      </c>
      <c r="BC93" s="10">
        <f t="shared" si="31"/>
        <v>5</v>
      </c>
      <c r="BD93" s="10">
        <f t="shared" si="31"/>
        <v>4</v>
      </c>
      <c r="BE93" s="10">
        <f t="shared" si="31"/>
        <v>3</v>
      </c>
    </row>
    <row r="94" spans="3:57">
      <c r="C94" s="1">
        <f>C93-1</f>
        <v>11</v>
      </c>
      <c r="D94" s="3">
        <f t="shared" si="20"/>
        <v>0.10986122886681098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0.20976176963403032</v>
      </c>
      <c r="H94" s="2">
        <f t="shared" si="24"/>
        <v>0.14832396974191325</v>
      </c>
      <c r="J94" s="7">
        <v>90</v>
      </c>
      <c r="K94" s="17">
        <f t="shared" si="25"/>
        <v>26.244</v>
      </c>
      <c r="L94" s="10">
        <f t="shared" si="18"/>
        <v>38.289685295128763</v>
      </c>
      <c r="M94" s="10">
        <f t="shared" si="30"/>
        <v>36.112324765929984</v>
      </c>
      <c r="N94" s="10">
        <f t="shared" si="30"/>
        <v>33.79497003993346</v>
      </c>
      <c r="O94" s="10">
        <f t="shared" si="30"/>
        <v>31.306548835666955</v>
      </c>
      <c r="P94" s="10">
        <f t="shared" si="30"/>
        <v>28.602447447727268</v>
      </c>
      <c r="Q94" s="10">
        <f t="shared" si="30"/>
        <v>25.614449047363873</v>
      </c>
      <c r="R94" s="10">
        <f t="shared" si="30"/>
        <v>22.228360263411243</v>
      </c>
      <c r="S94" s="10">
        <f t="shared" si="30"/>
        <v>18.223611058184925</v>
      </c>
      <c r="T94" s="10">
        <f t="shared" si="30"/>
        <v>13.042239071570494</v>
      </c>
      <c r="U94" s="10">
        <f t="shared" si="30"/>
        <v>2.8460498941515424</v>
      </c>
      <c r="V94" s="7">
        <v>90</v>
      </c>
      <c r="W94" s="6">
        <f t="shared" si="26"/>
        <v>26.244</v>
      </c>
      <c r="X94" s="10">
        <f>CEILING(IF((1-$W94+$V94*X$3)&gt;X93,1-$W94+$V94*X$3,MAX(1-$W94+$V94*X$3,0.5*(MAX(X$4:X93)+1))),1)</f>
        <v>14</v>
      </c>
      <c r="Y94" s="10">
        <f>CEILING(IF((1-$W94+$V94*Y$3)&gt;Y93,1-$W94+$V94*Y$3,MAX(1-$W94+$V94*Y$3,0.5*(MAX(Y$4:Y93)+1))),1)</f>
        <v>11</v>
      </c>
      <c r="Z94" s="10">
        <f>CEILING(IF((1-$W94+$V94*Z$3)&gt;Z93,1-$W94+$V94*Z$3,MAX(1-$W94+$V94*Z$3,0.5*(MAX(Z$4:Z93)+1))),1)</f>
        <v>10</v>
      </c>
      <c r="AA94" s="10">
        <f>CEILING(IF((1-$W94+$V94*AA$3)&gt;AA93,1-$W94+$V94*AA$3,MAX(1-$W94+$V94*AA$3,0.5*(MAX(AA$4:AA93)+1))),1)</f>
        <v>9</v>
      </c>
      <c r="AB94" s="10">
        <f>CEILING(IF((1-$W94+$V94*AB$3)&gt;AB93,1-$W94+$V94*AB$3,MAX(1-$W94+$V94*AB$3,0.5*(MAX(AB$4:AB93)+1))),1)</f>
        <v>8</v>
      </c>
      <c r="AC94" s="10">
        <f>CEILING(IF((1-$W94+$V94*AC$3)&gt;AC93,1-$W94+$V94*AC$3,MAX(1-$W94+$V94*AC$3,0.5*(MAX(AC$4:AC93)+1))),1)</f>
        <v>8</v>
      </c>
      <c r="AD94" s="10">
        <f>CEILING(IF((1-$W94+$V94*AD$3)&gt;AD93,1-$W94+$V94*AD$3,MAX(1-$W94+$V94*AD$3,0.5*(MAX(AD$4:AD93)+1))),1)</f>
        <v>6</v>
      </c>
      <c r="AE94" s="10">
        <f>CEILING(IF((1-$W94+$V94*AE$3)&gt;AE93,1-$W94+$V94*AE$3,MAX(1-$W94+$V94*AE$3,0.5*(MAX(AE$4:AE93)+1))),1)</f>
        <v>5</v>
      </c>
      <c r="AF94" s="10">
        <f>CEILING(IF((1-$W94+$V94*AF$3)&gt;AF93,1-$W94+$V94*AF$3,MAX(1-$W94+$V94*AF$3,0.5*(MAX(AF$4:AF93)+1))),1)</f>
        <v>4</v>
      </c>
      <c r="AG94" s="10">
        <f>CEILING(IF((1-$W94+$V94*AG$3)&gt;AG93,1-$W94+$V94*AG$3,MAX(1-$W94+$V94*AG$3,0.5*(MAX(AG$4:AG93)+1))),1)</f>
        <v>2</v>
      </c>
      <c r="AH94" s="7">
        <v>90</v>
      </c>
      <c r="AI94" s="6">
        <f t="shared" si="27"/>
        <v>26.244</v>
      </c>
      <c r="AJ94" s="10">
        <f>IF((-$AI94+$AH94*AJ$3)&gt;AJ93,-$AI94+$AH94*AJ$3,MAX(-$AI94+$AH94*AJ$3,0.7*MAX(AJ$4:AJ93)))</f>
        <v>30.676997883030829</v>
      </c>
      <c r="AK94" s="10">
        <f>IF((-$AI94+$AH94*AK$3)&gt;AK93,-$AI94+$AH94*AK$3,MAX(-$AI94+$AH94*AK$3,0.7*MAX(AK$4:AK93)))</f>
        <v>27.756</v>
      </c>
      <c r="AL94" s="10">
        <f>IF((-$AI94+$AH94*AL$3)&gt;AL93,-$AI94+$AH94*AL$3,MAX(-$AI94+$AH94*AL$3,0.7*MAX(AL$4:AL93)))</f>
        <v>24.667688245431421</v>
      </c>
      <c r="AM94" s="10">
        <f>IF((-$AI94+$AH94*AM$3)&gt;AM93,-$AI94+$AH94*AM$3,MAX(-$AI94+$AH94*AM$3,0.7*MAX(AM$4:AM93)))</f>
        <v>21.379523599162638</v>
      </c>
      <c r="AN94" s="10">
        <f>IF((-$AI94+$AH94*AN$3)&gt;AN93,-$AI94+$AH94*AN$3,MAX(-$AI94+$AH94*AN$3,0.7*MAX(AN$4:AN93)))</f>
        <v>17.846815370097204</v>
      </c>
      <c r="AO94" s="10">
        <f>IF((-$AI94+$AH94*AO$3)&gt;AO93,-$AI94+$AH94*AO$3,MAX(-$AI94+$AH94*AO$3,0.7*MAX(AO$4:AO93)))</f>
        <v>15.350043595248087</v>
      </c>
      <c r="AP94" s="10">
        <f>IF((-$AI94+$AH94*AP$3)&gt;AP93,-$AI94+$AH94*AP$3,MAX(-$AI94+$AH94*AP$3,0.7*MAX(AP$4:AP93)))</f>
        <v>13.229170920000001</v>
      </c>
      <c r="AQ94" s="10">
        <f>IF((-$AI94+$AH94*AQ$3)&gt;AQ93,-$AI94+$AH94*AQ$3,MAX(-$AI94+$AH94*AQ$3,0.7*MAX(AQ$4:AQ93)))</f>
        <v>10.920426783578568</v>
      </c>
      <c r="AR94" s="10">
        <f>IF((-$AI94+$AH94*AR$3)&gt;AR93,-$AI94+$AH94*AR$3,MAX(-$AI94+$AH94*AR$3,0.7*MAX(AR$4:AR93)))</f>
        <v>8.3337754490050653</v>
      </c>
      <c r="AS94" s="10">
        <f>IF((-$AI94+$AH94*AS$3)&gt;AS93,-$AI94+$AH94*AS$3,MAX(-$AI94+$AH94*AS$3,0.7*MAX(AS$4:AS93)))</f>
        <v>5.25</v>
      </c>
      <c r="AT94" s="7">
        <v>90</v>
      </c>
      <c r="AU94" s="6">
        <f t="shared" si="28"/>
        <v>26.244</v>
      </c>
      <c r="AV94" s="10">
        <f t="shared" si="19"/>
        <v>15</v>
      </c>
      <c r="AW94" s="10">
        <f t="shared" si="31"/>
        <v>12</v>
      </c>
      <c r="AX94" s="10">
        <f t="shared" si="31"/>
        <v>10</v>
      </c>
      <c r="AY94" s="10">
        <f t="shared" si="31"/>
        <v>8</v>
      </c>
      <c r="AZ94" s="10">
        <f t="shared" si="31"/>
        <v>7</v>
      </c>
      <c r="BA94" s="10">
        <f t="shared" si="31"/>
        <v>7</v>
      </c>
      <c r="BB94" s="10">
        <f t="shared" si="31"/>
        <v>6</v>
      </c>
      <c r="BC94" s="10">
        <f t="shared" si="31"/>
        <v>5</v>
      </c>
      <c r="BD94" s="10">
        <f t="shared" si="31"/>
        <v>4</v>
      </c>
      <c r="BE94" s="10">
        <f t="shared" si="31"/>
        <v>3</v>
      </c>
    </row>
    <row r="95" spans="3:57">
      <c r="C95" s="1">
        <f t="shared" ref="C95:C105" si="32">C94-1</f>
        <v>10</v>
      </c>
      <c r="D95" s="3">
        <f t="shared" si="20"/>
        <v>6.9314718055994526E-2</v>
      </c>
      <c r="E95" s="2">
        <f t="shared" si="21"/>
        <v>0.05</v>
      </c>
      <c r="F95" s="2">
        <f t="shared" si="22"/>
        <v>3.1622776601683805E-2</v>
      </c>
      <c r="G95" s="2">
        <f t="shared" si="23"/>
        <v>0.2</v>
      </c>
      <c r="H95" s="2">
        <f t="shared" si="24"/>
        <v>0.1414213562373095</v>
      </c>
      <c r="J95" s="7">
        <v>91</v>
      </c>
      <c r="K95" s="17">
        <f t="shared" si="25"/>
        <v>27.429984399999999</v>
      </c>
      <c r="L95" s="10">
        <f t="shared" si="18"/>
        <v>38.715126242852413</v>
      </c>
      <c r="M95" s="10">
        <f t="shared" si="30"/>
        <v>36.513572818884761</v>
      </c>
      <c r="N95" s="10">
        <f t="shared" si="30"/>
        <v>34.170469707043829</v>
      </c>
      <c r="O95" s="10">
        <f t="shared" si="30"/>
        <v>31.654399378285476</v>
      </c>
      <c r="P95" s="10">
        <f t="shared" si="30"/>
        <v>28.92025241936868</v>
      </c>
      <c r="Q95" s="10">
        <f t="shared" si="30"/>
        <v>25.899054036779027</v>
      </c>
      <c r="R95" s="10">
        <f t="shared" si="30"/>
        <v>22.475342044115813</v>
      </c>
      <c r="S95" s="10">
        <f t="shared" si="30"/>
        <v>18.426095625498089</v>
      </c>
      <c r="T95" s="10">
        <f t="shared" si="30"/>
        <v>13.18715283903239</v>
      </c>
      <c r="U95" s="10">
        <f t="shared" si="30"/>
        <v>2.8776726707532263</v>
      </c>
      <c r="V95" s="7">
        <v>91</v>
      </c>
      <c r="W95" s="6">
        <f t="shared" si="26"/>
        <v>27.429984399999999</v>
      </c>
      <c r="X95" s="10">
        <f>CEILING(IF((1-$W95+$V95*X$3)&gt;X94,1-$W95+$V95*X$3,MAX(1-$W95+$V95*X$3,0.5*(MAX(X$4:X94)+1))),1)</f>
        <v>13</v>
      </c>
      <c r="Y95" s="10">
        <f>CEILING(IF((1-$W95+$V95*Y$3)&gt;Y94,1-$W95+$V95*Y$3,MAX(1-$W95+$V95*Y$3,0.5*(MAX(Y$4:Y94)+1))),1)</f>
        <v>11</v>
      </c>
      <c r="Z95" s="10">
        <f>CEILING(IF((1-$W95+$V95*Z$3)&gt;Z94,1-$W95+$V95*Z$3,MAX(1-$W95+$V95*Z$3,0.5*(MAX(Z$4:Z94)+1))),1)</f>
        <v>10</v>
      </c>
      <c r="AA95" s="10">
        <f>CEILING(IF((1-$W95+$V95*AA$3)&gt;AA94,1-$W95+$V95*AA$3,MAX(1-$W95+$V95*AA$3,0.5*(MAX(AA$4:AA94)+1))),1)</f>
        <v>9</v>
      </c>
      <c r="AB95" s="10">
        <f>CEILING(IF((1-$W95+$V95*AB$3)&gt;AB94,1-$W95+$V95*AB$3,MAX(1-$W95+$V95*AB$3,0.5*(MAX(AB$4:AB94)+1))),1)</f>
        <v>8</v>
      </c>
      <c r="AC95" s="10">
        <f>CEILING(IF((1-$W95+$V95*AC$3)&gt;AC94,1-$W95+$V95*AC$3,MAX(1-$W95+$V95*AC$3,0.5*(MAX(AC$4:AC94)+1))),1)</f>
        <v>8</v>
      </c>
      <c r="AD95" s="10">
        <f>CEILING(IF((1-$W95+$V95*AD$3)&gt;AD94,1-$W95+$V95*AD$3,MAX(1-$W95+$V95*AD$3,0.5*(MAX(AD$4:AD94)+1))),1)</f>
        <v>6</v>
      </c>
      <c r="AE95" s="10">
        <f>CEILING(IF((1-$W95+$V95*AE$3)&gt;AE94,1-$W95+$V95*AE$3,MAX(1-$W95+$V95*AE$3,0.5*(MAX(AE$4:AE94)+1))),1)</f>
        <v>5</v>
      </c>
      <c r="AF95" s="10">
        <f>CEILING(IF((1-$W95+$V95*AF$3)&gt;AF94,1-$W95+$V95*AF$3,MAX(1-$W95+$V95*AF$3,0.5*(MAX(AF$4:AF94)+1))),1)</f>
        <v>4</v>
      </c>
      <c r="AG95" s="10">
        <f>CEILING(IF((1-$W95+$V95*AG$3)&gt;AG94,1-$W95+$V95*AG$3,MAX(1-$W95+$V95*AG$3,0.5*(MAX(AG$4:AG94)+1))),1)</f>
        <v>2</v>
      </c>
      <c r="AH95" s="7">
        <v>91</v>
      </c>
      <c r="AI95" s="6">
        <f t="shared" si="27"/>
        <v>27.429984399999999</v>
      </c>
      <c r="AJ95" s="10">
        <f>IF((-$AI95+$AH95*AJ$3)&gt;AJ94,-$AI95+$AH95*AJ$3,MAX(-$AI95+$AH95*AJ$3,0.7*MAX(AJ$4:AJ94)))</f>
        <v>30.123469015064504</v>
      </c>
      <c r="AK95" s="10">
        <f>IF((-$AI95+$AH95*AK$3)&gt;AK94,-$AI95+$AH95*AK$3,MAX(-$AI95+$AH95*AK$3,0.7*MAX(AK$4:AK94)))</f>
        <v>27.170015600000003</v>
      </c>
      <c r="AL95" s="10">
        <f>IF((-$AI95+$AH95*AL$3)&gt;AL94,-$AI95+$AH95*AL$3,MAX(-$AI95+$AH95*AL$3,0.7*MAX(AL$4:AL94)))</f>
        <v>24.047389270380659</v>
      </c>
      <c r="AM95" s="10">
        <f>IF((-$AI95+$AH95*AM$3)&gt;AM94,-$AI95+$AH95*AM$3,MAX(-$AI95+$AH95*AM$3,0.7*MAX(AM$4:AM94)))</f>
        <v>20.722689461375555</v>
      </c>
      <c r="AN95" s="10">
        <f>IF((-$AI95+$AH95*AN$3)&gt;AN94,-$AI95+$AH95*AN$3,MAX(-$AI95+$AH95*AN$3,0.7*MAX(AN$4:AN94)))</f>
        <v>17.333899907306211</v>
      </c>
      <c r="AO95" s="10">
        <f>IF((-$AI95+$AH95*AO$3)&gt;AO94,-$AI95+$AH95*AO$3,MAX(-$AI95+$AH95*AO$3,0.7*MAX(AO$4:AO94)))</f>
        <v>15.350043595248087</v>
      </c>
      <c r="AP95" s="10">
        <f>IF((-$AI95+$AH95*AP$3)&gt;AP94,-$AI95+$AH95*AP$3,MAX(-$AI95+$AH95*AP$3,0.7*MAX(AP$4:AP94)))</f>
        <v>13.229170920000001</v>
      </c>
      <c r="AQ95" s="10">
        <f>IF((-$AI95+$AH95*AQ$3)&gt;AQ94,-$AI95+$AH95*AQ$3,MAX(-$AI95+$AH95*AQ$3,0.7*MAX(AQ$4:AQ94)))</f>
        <v>10.920426783578568</v>
      </c>
      <c r="AR95" s="10">
        <f>IF((-$AI95+$AH95*AR$3)&gt;AR94,-$AI95+$AH95*AR$3,MAX(-$AI95+$AH95*AR$3,0.7*MAX(AR$4:AR94)))</f>
        <v>8.3337754490050653</v>
      </c>
      <c r="AS95" s="10">
        <f>IF((-$AI95+$AH95*AS$3)&gt;AS94,-$AI95+$AH95*AS$3,MAX(-$AI95+$AH95*AS$3,0.7*MAX(AS$4:AS94)))</f>
        <v>5.25</v>
      </c>
      <c r="AT95" s="7">
        <v>91</v>
      </c>
      <c r="AU95" s="6">
        <f t="shared" si="28"/>
        <v>27.429984399999999</v>
      </c>
      <c r="AV95" s="10">
        <f t="shared" si="19"/>
        <v>14</v>
      </c>
      <c r="AW95" s="10">
        <f t="shared" si="31"/>
        <v>12</v>
      </c>
      <c r="AX95" s="10">
        <f t="shared" si="31"/>
        <v>9</v>
      </c>
      <c r="AY95" s="10">
        <f t="shared" si="31"/>
        <v>8</v>
      </c>
      <c r="AZ95" s="10">
        <f t="shared" si="31"/>
        <v>7</v>
      </c>
      <c r="BA95" s="10">
        <f t="shared" si="31"/>
        <v>7</v>
      </c>
      <c r="BB95" s="10">
        <f t="shared" si="31"/>
        <v>6</v>
      </c>
      <c r="BC95" s="10">
        <f t="shared" si="31"/>
        <v>5</v>
      </c>
      <c r="BD95" s="10">
        <f t="shared" si="31"/>
        <v>4</v>
      </c>
      <c r="BE95" s="10">
        <f t="shared" si="31"/>
        <v>3</v>
      </c>
    </row>
    <row r="96" spans="3:57">
      <c r="C96" s="1">
        <f t="shared" si="32"/>
        <v>9</v>
      </c>
      <c r="D96" s="3">
        <f>LN($C96-8)/10</f>
        <v>0</v>
      </c>
      <c r="E96" s="2"/>
      <c r="F96" s="2"/>
      <c r="G96" s="2">
        <f t="shared" si="23"/>
        <v>0.18973665961010275</v>
      </c>
      <c r="H96" s="2">
        <f>SQRT(0.2*($C96))/10</f>
        <v>0.13416407864998739</v>
      </c>
      <c r="J96" s="7">
        <v>92</v>
      </c>
      <c r="K96" s="17">
        <f t="shared" si="25"/>
        <v>28.655718399999998</v>
      </c>
      <c r="L96" s="10">
        <f t="shared" si="18"/>
        <v>39.140567190576071</v>
      </c>
      <c r="M96" s="10">
        <f t="shared" si="30"/>
        <v>36.914820871839538</v>
      </c>
      <c r="N96" s="10">
        <f t="shared" si="30"/>
        <v>34.545969374154204</v>
      </c>
      <c r="O96" s="10">
        <f t="shared" si="30"/>
        <v>32.002249920903999</v>
      </c>
      <c r="P96" s="10">
        <f t="shared" si="30"/>
        <v>29.238057391010095</v>
      </c>
      <c r="Q96" s="10">
        <f t="shared" si="30"/>
        <v>26.183659026194182</v>
      </c>
      <c r="R96" s="10">
        <f t="shared" si="30"/>
        <v>22.722323824820382</v>
      </c>
      <c r="S96" s="10">
        <f t="shared" si="30"/>
        <v>18.628580192811256</v>
      </c>
      <c r="T96" s="10">
        <f t="shared" si="30"/>
        <v>13.332066606494283</v>
      </c>
      <c r="U96" s="10">
        <f t="shared" si="30"/>
        <v>2.9092954473549102</v>
      </c>
      <c r="V96" s="7">
        <v>92</v>
      </c>
      <c r="W96" s="6">
        <f t="shared" si="26"/>
        <v>28.655718399999998</v>
      </c>
      <c r="X96" s="10">
        <f>CEILING(IF((1-$W96+$V96*X$3)&gt;X95,1-$W96+$V96*X$3,MAX(1-$W96+$V96*X$3,0.5*(MAX(X$4:X95)+1))),1)</f>
        <v>12</v>
      </c>
      <c r="Y96" s="10">
        <f>CEILING(IF((1-$W96+$V96*Y$3)&gt;Y95,1-$W96+$V96*Y$3,MAX(1-$W96+$V96*Y$3,0.5*(MAX(Y$4:Y95)+1))),1)</f>
        <v>11</v>
      </c>
      <c r="Z96" s="10">
        <f>CEILING(IF((1-$W96+$V96*Z$3)&gt;Z95,1-$W96+$V96*Z$3,MAX(1-$W96+$V96*Z$3,0.5*(MAX(Z$4:Z95)+1))),1)</f>
        <v>10</v>
      </c>
      <c r="AA96" s="10">
        <f>CEILING(IF((1-$W96+$V96*AA$3)&gt;AA95,1-$W96+$V96*AA$3,MAX(1-$W96+$V96*AA$3,0.5*(MAX(AA$4:AA95)+1))),1)</f>
        <v>9</v>
      </c>
      <c r="AB96" s="10">
        <f>CEILING(IF((1-$W96+$V96*AB$3)&gt;AB95,1-$W96+$V96*AB$3,MAX(1-$W96+$V96*AB$3,0.5*(MAX(AB$4:AB95)+1))),1)</f>
        <v>8</v>
      </c>
      <c r="AC96" s="10">
        <f>CEILING(IF((1-$W96+$V96*AC$3)&gt;AC95,1-$W96+$V96*AC$3,MAX(1-$W96+$V96*AC$3,0.5*(MAX(AC$4:AC95)+1))),1)</f>
        <v>8</v>
      </c>
      <c r="AD96" s="10">
        <f>CEILING(IF((1-$W96+$V96*AD$3)&gt;AD95,1-$W96+$V96*AD$3,MAX(1-$W96+$V96*AD$3,0.5*(MAX(AD$4:AD95)+1))),1)</f>
        <v>6</v>
      </c>
      <c r="AE96" s="10">
        <f>CEILING(IF((1-$W96+$V96*AE$3)&gt;AE95,1-$W96+$V96*AE$3,MAX(1-$W96+$V96*AE$3,0.5*(MAX(AE$4:AE95)+1))),1)</f>
        <v>5</v>
      </c>
      <c r="AF96" s="10">
        <f>CEILING(IF((1-$W96+$V96*AF$3)&gt;AF95,1-$W96+$V96*AF$3,MAX(1-$W96+$V96*AF$3,0.5*(MAX(AF$4:AF95)+1))),1)</f>
        <v>4</v>
      </c>
      <c r="AG96" s="10">
        <f>CEILING(IF((1-$W96+$V96*AG$3)&gt;AG95,1-$W96+$V96*AG$3,MAX(1-$W96+$V96*AG$3,0.5*(MAX(AG$4:AG95)+1))),1)</f>
        <v>2</v>
      </c>
      <c r="AH96" s="7">
        <v>92</v>
      </c>
      <c r="AI96" s="6">
        <f t="shared" si="27"/>
        <v>28.655718399999998</v>
      </c>
      <c r="AJ96" s="10">
        <f>IF((-$AI96+$AH96*AJ$3)&gt;AJ95,-$AI96+$AH96*AJ$3,MAX(-$AI96+$AH96*AJ$3,0.7*MAX(AJ$4:AJ95)))</f>
        <v>29.530190547098186</v>
      </c>
      <c r="AK96" s="10">
        <f>IF((-$AI96+$AH96*AK$3)&gt;AK95,-$AI96+$AH96*AK$3,MAX(-$AI96+$AH96*AK$3,0.7*MAX(AK$4:AK95)))</f>
        <v>26.544281599999998</v>
      </c>
      <c r="AL96" s="10">
        <f>IF((-$AI96+$AH96*AL$3)&gt;AL95,-$AI96+$AH96*AL$3,MAX(-$AI96+$AH96*AL$3,0.7*MAX(AL$4:AL95)))</f>
        <v>23.387340695329897</v>
      </c>
      <c r="AM96" s="10">
        <f>IF((-$AI96+$AH96*AM$3)&gt;AM95,-$AI96+$AH96*AM$3,MAX(-$AI96+$AH96*AM$3,0.7*MAX(AM$4:AM95)))</f>
        <v>20.026105723588472</v>
      </c>
      <c r="AN96" s="10">
        <f>IF((-$AI96+$AH96*AN$3)&gt;AN95,-$AI96+$AH96*AN$3,MAX(-$AI96+$AH96*AN$3,0.7*MAX(AN$4:AN95)))</f>
        <v>17.333899907306211</v>
      </c>
      <c r="AO96" s="10">
        <f>IF((-$AI96+$AH96*AO$3)&gt;AO95,-$AI96+$AH96*AO$3,MAX(-$AI96+$AH96*AO$3,0.7*MAX(AO$4:AO95)))</f>
        <v>15.350043595248087</v>
      </c>
      <c r="AP96" s="10">
        <f>IF((-$AI96+$AH96*AP$3)&gt;AP95,-$AI96+$AH96*AP$3,MAX(-$AI96+$AH96*AP$3,0.7*MAX(AP$4:AP95)))</f>
        <v>13.229170920000001</v>
      </c>
      <c r="AQ96" s="10">
        <f>IF((-$AI96+$AH96*AQ$3)&gt;AQ95,-$AI96+$AH96*AQ$3,MAX(-$AI96+$AH96*AQ$3,0.7*MAX(AQ$4:AQ95)))</f>
        <v>10.920426783578568</v>
      </c>
      <c r="AR96" s="10">
        <f>IF((-$AI96+$AH96*AR$3)&gt;AR95,-$AI96+$AH96*AR$3,MAX(-$AI96+$AH96*AR$3,0.7*MAX(AR$4:AR95)))</f>
        <v>8.3337754490050653</v>
      </c>
      <c r="AS96" s="10">
        <f>IF((-$AI96+$AH96*AS$3)&gt;AS95,-$AI96+$AH96*AS$3,MAX(-$AI96+$AH96*AS$3,0.7*MAX(AS$4:AS95)))</f>
        <v>5.25</v>
      </c>
      <c r="AT96" s="7">
        <v>92</v>
      </c>
      <c r="AU96" s="6">
        <f t="shared" si="28"/>
        <v>28.655718399999998</v>
      </c>
      <c r="AV96" s="10">
        <f t="shared" si="19"/>
        <v>13</v>
      </c>
      <c r="AW96" s="10">
        <f t="shared" si="31"/>
        <v>11</v>
      </c>
      <c r="AX96" s="10">
        <f t="shared" si="31"/>
        <v>9</v>
      </c>
      <c r="AY96" s="10">
        <f t="shared" si="31"/>
        <v>8</v>
      </c>
      <c r="AZ96" s="10">
        <f t="shared" si="31"/>
        <v>7</v>
      </c>
      <c r="BA96" s="10">
        <f t="shared" si="31"/>
        <v>7</v>
      </c>
      <c r="BB96" s="10">
        <f t="shared" si="31"/>
        <v>6</v>
      </c>
      <c r="BC96" s="10">
        <f t="shared" si="31"/>
        <v>5</v>
      </c>
      <c r="BD96" s="10">
        <f t="shared" si="31"/>
        <v>4</v>
      </c>
      <c r="BE96" s="10">
        <f t="shared" si="31"/>
        <v>3</v>
      </c>
    </row>
    <row r="97" spans="3:57">
      <c r="C97" s="1">
        <f t="shared" si="32"/>
        <v>8</v>
      </c>
      <c r="D97" s="3"/>
      <c r="E97" s="2"/>
      <c r="F97" s="2"/>
      <c r="G97" s="2">
        <f t="shared" si="23"/>
        <v>0.17888543819998318</v>
      </c>
      <c r="H97" s="2">
        <f t="shared" ref="H97:H105" si="33">SQRT(0.2*($C97))/10</f>
        <v>0.12649110640673517</v>
      </c>
      <c r="J97" s="7">
        <v>93</v>
      </c>
      <c r="K97" s="17">
        <f t="shared" si="25"/>
        <v>29.922080399999999</v>
      </c>
      <c r="L97" s="10">
        <f t="shared" si="18"/>
        <v>39.566008138299722</v>
      </c>
      <c r="M97" s="10">
        <f t="shared" si="30"/>
        <v>37.316068924794315</v>
      </c>
      <c r="N97" s="10">
        <f t="shared" si="30"/>
        <v>34.921469041264572</v>
      </c>
      <c r="O97" s="10">
        <f t="shared" si="30"/>
        <v>32.350100463522523</v>
      </c>
      <c r="P97" s="10">
        <f t="shared" si="30"/>
        <v>29.55586236265151</v>
      </c>
      <c r="Q97" s="10">
        <f t="shared" si="30"/>
        <v>26.468264015609336</v>
      </c>
      <c r="R97" s="10">
        <f t="shared" si="30"/>
        <v>22.969305605524951</v>
      </c>
      <c r="S97" s="10">
        <f t="shared" si="30"/>
        <v>18.831064760124423</v>
      </c>
      <c r="T97" s="10">
        <f t="shared" si="30"/>
        <v>13.476980373956177</v>
      </c>
      <c r="U97" s="10">
        <f t="shared" si="30"/>
        <v>2.9409182239565941</v>
      </c>
      <c r="V97" s="7">
        <v>93</v>
      </c>
      <c r="W97" s="6">
        <f t="shared" si="26"/>
        <v>29.922080399999999</v>
      </c>
      <c r="X97" s="10">
        <f>CEILING(IF((1-$W97+$V97*X$3)&gt;X96,1-$W97+$V97*X$3,MAX(1-$W97+$V97*X$3,0.5*(MAX(X$4:X96)+1))),1)</f>
        <v>12</v>
      </c>
      <c r="Y97" s="10">
        <f>CEILING(IF((1-$W97+$V97*Y$3)&gt;Y96,1-$W97+$V97*Y$3,MAX(1-$W97+$V97*Y$3,0.5*(MAX(Y$4:Y96)+1))),1)</f>
        <v>11</v>
      </c>
      <c r="Z97" s="10">
        <f>CEILING(IF((1-$W97+$V97*Z$3)&gt;Z96,1-$W97+$V97*Z$3,MAX(1-$W97+$V97*Z$3,0.5*(MAX(Z$4:Z96)+1))),1)</f>
        <v>10</v>
      </c>
      <c r="AA97" s="10">
        <f>CEILING(IF((1-$W97+$V97*AA$3)&gt;AA96,1-$W97+$V97*AA$3,MAX(1-$W97+$V97*AA$3,0.5*(MAX(AA$4:AA96)+1))),1)</f>
        <v>9</v>
      </c>
      <c r="AB97" s="10">
        <f>CEILING(IF((1-$W97+$V97*AB$3)&gt;AB96,1-$W97+$V97*AB$3,MAX(1-$W97+$V97*AB$3,0.5*(MAX(AB$4:AB96)+1))),1)</f>
        <v>8</v>
      </c>
      <c r="AC97" s="10">
        <f>CEILING(IF((1-$W97+$V97*AC$3)&gt;AC96,1-$W97+$V97*AC$3,MAX(1-$W97+$V97*AC$3,0.5*(MAX(AC$4:AC96)+1))),1)</f>
        <v>8</v>
      </c>
      <c r="AD97" s="10">
        <f>CEILING(IF((1-$W97+$V97*AD$3)&gt;AD96,1-$W97+$V97*AD$3,MAX(1-$W97+$V97*AD$3,0.5*(MAX(AD$4:AD96)+1))),1)</f>
        <v>6</v>
      </c>
      <c r="AE97" s="10">
        <f>CEILING(IF((1-$W97+$V97*AE$3)&gt;AE96,1-$W97+$V97*AE$3,MAX(1-$W97+$V97*AE$3,0.5*(MAX(AE$4:AE96)+1))),1)</f>
        <v>5</v>
      </c>
      <c r="AF97" s="10">
        <f>CEILING(IF((1-$W97+$V97*AF$3)&gt;AF96,1-$W97+$V97*AF$3,MAX(1-$W97+$V97*AF$3,0.5*(MAX(AF$4:AF96)+1))),1)</f>
        <v>4</v>
      </c>
      <c r="AG97" s="10">
        <f>CEILING(IF((1-$W97+$V97*AG$3)&gt;AG96,1-$W97+$V97*AG$3,MAX(1-$W97+$V97*AG$3,0.5*(MAX(AG$4:AG96)+1))),1)</f>
        <v>2</v>
      </c>
      <c r="AH97" s="7">
        <v>93</v>
      </c>
      <c r="AI97" s="6">
        <f t="shared" si="27"/>
        <v>29.922080399999999</v>
      </c>
      <c r="AJ97" s="10">
        <f>IF((-$AI97+$AH97*AJ$3)&gt;AJ96,-$AI97+$AH97*AJ$3,MAX(-$AI97+$AH97*AJ$3,0.7*MAX(AJ$4:AJ96)))</f>
        <v>28.89628407913186</v>
      </c>
      <c r="AK97" s="10">
        <f>IF((-$AI97+$AH97*AK$3)&gt;AK96,-$AI97+$AH97*AK$3,MAX(-$AI97+$AH97*AK$3,0.7*MAX(AK$4:AK96)))</f>
        <v>25.877919599999998</v>
      </c>
      <c r="AL97" s="10">
        <f>IF((-$AI97+$AH97*AL$3)&gt;AL96,-$AI97+$AH97*AL$3,MAX(-$AI97+$AH97*AL$3,0.7*MAX(AL$4:AL96)))</f>
        <v>22.68666412027914</v>
      </c>
      <c r="AM97" s="10">
        <f>IF((-$AI97+$AH97*AM$3)&gt;AM96,-$AI97+$AH97*AM$3,MAX(-$AI97+$AH97*AM$3,0.7*MAX(AM$4:AM96)))</f>
        <v>19.288893985801394</v>
      </c>
      <c r="AN97" s="10">
        <f>IF((-$AI97+$AH97*AN$3)&gt;AN96,-$AI97+$AH97*AN$3,MAX(-$AI97+$AH97*AN$3,0.7*MAX(AN$4:AN96)))</f>
        <v>17.333899907306211</v>
      </c>
      <c r="AO97" s="10">
        <f>IF((-$AI97+$AH97*AO$3)&gt;AO96,-$AI97+$AH97*AO$3,MAX(-$AI97+$AH97*AO$3,0.7*MAX(AO$4:AO96)))</f>
        <v>15.350043595248087</v>
      </c>
      <c r="AP97" s="10">
        <f>IF((-$AI97+$AH97*AP$3)&gt;AP96,-$AI97+$AH97*AP$3,MAX(-$AI97+$AH97*AP$3,0.7*MAX(AP$4:AP96)))</f>
        <v>13.229170920000001</v>
      </c>
      <c r="AQ97" s="10">
        <f>IF((-$AI97+$AH97*AQ$3)&gt;AQ96,-$AI97+$AH97*AQ$3,MAX(-$AI97+$AH97*AQ$3,0.7*MAX(AQ$4:AQ96)))</f>
        <v>10.920426783578568</v>
      </c>
      <c r="AR97" s="10">
        <f>IF((-$AI97+$AH97*AR$3)&gt;AR96,-$AI97+$AH97*AR$3,MAX(-$AI97+$AH97*AR$3,0.7*MAX(AR$4:AR96)))</f>
        <v>8.3337754490050653</v>
      </c>
      <c r="AS97" s="10">
        <f>IF((-$AI97+$AH97*AS$3)&gt;AS96,-$AI97+$AH97*AS$3,MAX(-$AI97+$AH97*AS$3,0.7*MAX(AS$4:AS96)))</f>
        <v>5.25</v>
      </c>
      <c r="AT97" s="7">
        <v>93</v>
      </c>
      <c r="AU97" s="6">
        <f t="shared" si="28"/>
        <v>29.922080399999999</v>
      </c>
      <c r="AV97" s="10">
        <f t="shared" si="19"/>
        <v>12</v>
      </c>
      <c r="AW97" s="10">
        <f t="shared" si="31"/>
        <v>10</v>
      </c>
      <c r="AX97" s="10">
        <f t="shared" si="31"/>
        <v>8</v>
      </c>
      <c r="AY97" s="10">
        <f t="shared" si="31"/>
        <v>8</v>
      </c>
      <c r="AZ97" s="10">
        <f t="shared" si="31"/>
        <v>7</v>
      </c>
      <c r="BA97" s="10">
        <f t="shared" si="31"/>
        <v>7</v>
      </c>
      <c r="BB97" s="10">
        <f t="shared" si="31"/>
        <v>6</v>
      </c>
      <c r="BC97" s="10">
        <f t="shared" si="31"/>
        <v>5</v>
      </c>
      <c r="BD97" s="10">
        <f t="shared" si="31"/>
        <v>4</v>
      </c>
      <c r="BE97" s="10">
        <f t="shared" si="31"/>
        <v>3</v>
      </c>
    </row>
    <row r="98" spans="3:57">
      <c r="C98" s="1">
        <f t="shared" si="32"/>
        <v>7</v>
      </c>
      <c r="D98" s="3"/>
      <c r="E98" s="2"/>
      <c r="F98" s="2"/>
      <c r="G98" s="2">
        <f t="shared" si="23"/>
        <v>0.16733200530681511</v>
      </c>
      <c r="H98" s="2">
        <f t="shared" si="33"/>
        <v>0.11832159566199232</v>
      </c>
      <c r="J98" s="7">
        <v>94</v>
      </c>
      <c r="K98" s="17">
        <f t="shared" si="25"/>
        <v>31.229958399999997</v>
      </c>
      <c r="L98" s="10">
        <f t="shared" si="18"/>
        <v>39.991449086023373</v>
      </c>
      <c r="M98" s="10">
        <f t="shared" si="30"/>
        <v>37.717316977749093</v>
      </c>
      <c r="N98" s="10">
        <f t="shared" si="30"/>
        <v>35.296968708374948</v>
      </c>
      <c r="O98" s="10">
        <f t="shared" si="30"/>
        <v>32.697951006141039</v>
      </c>
      <c r="P98" s="10">
        <f t="shared" si="30"/>
        <v>29.873667334292925</v>
      </c>
      <c r="Q98" s="10">
        <f t="shared" si="30"/>
        <v>26.75286900502449</v>
      </c>
      <c r="R98" s="10">
        <f t="shared" si="30"/>
        <v>23.216287386229521</v>
      </c>
      <c r="S98" s="10">
        <f t="shared" si="30"/>
        <v>19.033549327437587</v>
      </c>
      <c r="T98" s="10">
        <f t="shared" si="30"/>
        <v>13.621894141418071</v>
      </c>
      <c r="U98" s="10">
        <f t="shared" si="30"/>
        <v>2.9725410005582775</v>
      </c>
      <c r="V98" s="7">
        <v>94</v>
      </c>
      <c r="W98" s="6">
        <f t="shared" si="26"/>
        <v>31.229958399999997</v>
      </c>
      <c r="X98" s="10">
        <f>CEILING(IF((1-$W98+$V98*X$3)&gt;X97,1-$W98+$V98*X$3,MAX(1-$W98+$V98*X$3,0.5*(MAX(X$4:X97)+1))),1)</f>
        <v>12</v>
      </c>
      <c r="Y98" s="10">
        <f>CEILING(IF((1-$W98+$V98*Y$3)&gt;Y97,1-$W98+$V98*Y$3,MAX(1-$W98+$V98*Y$3,0.5*(MAX(Y$4:Y97)+1))),1)</f>
        <v>11</v>
      </c>
      <c r="Z98" s="10">
        <f>CEILING(IF((1-$W98+$V98*Z$3)&gt;Z97,1-$W98+$V98*Z$3,MAX(1-$W98+$V98*Z$3,0.5*(MAX(Z$4:Z97)+1))),1)</f>
        <v>10</v>
      </c>
      <c r="AA98" s="10">
        <f>CEILING(IF((1-$W98+$V98*AA$3)&gt;AA97,1-$W98+$V98*AA$3,MAX(1-$W98+$V98*AA$3,0.5*(MAX(AA$4:AA97)+1))),1)</f>
        <v>9</v>
      </c>
      <c r="AB98" s="10">
        <f>CEILING(IF((1-$W98+$V98*AB$3)&gt;AB97,1-$W98+$V98*AB$3,MAX(1-$W98+$V98*AB$3,0.5*(MAX(AB$4:AB97)+1))),1)</f>
        <v>8</v>
      </c>
      <c r="AC98" s="10">
        <f>CEILING(IF((1-$W98+$V98*AC$3)&gt;AC97,1-$W98+$V98*AC$3,MAX(1-$W98+$V98*AC$3,0.5*(MAX(AC$4:AC97)+1))),1)</f>
        <v>8</v>
      </c>
      <c r="AD98" s="10">
        <f>CEILING(IF((1-$W98+$V98*AD$3)&gt;AD97,1-$W98+$V98*AD$3,MAX(1-$W98+$V98*AD$3,0.5*(MAX(AD$4:AD97)+1))),1)</f>
        <v>6</v>
      </c>
      <c r="AE98" s="10">
        <f>CEILING(IF((1-$W98+$V98*AE$3)&gt;AE97,1-$W98+$V98*AE$3,MAX(1-$W98+$V98*AE$3,0.5*(MAX(AE$4:AE97)+1))),1)</f>
        <v>5</v>
      </c>
      <c r="AF98" s="10">
        <f>CEILING(IF((1-$W98+$V98*AF$3)&gt;AF97,1-$W98+$V98*AF$3,MAX(1-$W98+$V98*AF$3,0.5*(MAX(AF$4:AF97)+1))),1)</f>
        <v>4</v>
      </c>
      <c r="AG98" s="10">
        <f>CEILING(IF((1-$W98+$V98*AG$3)&gt;AG97,1-$W98+$V98*AG$3,MAX(1-$W98+$V98*AG$3,0.5*(MAX(AG$4:AG97)+1))),1)</f>
        <v>2</v>
      </c>
      <c r="AH98" s="7">
        <v>94</v>
      </c>
      <c r="AI98" s="6">
        <f t="shared" si="27"/>
        <v>31.229958399999997</v>
      </c>
      <c r="AJ98" s="10">
        <f>IF((-$AI98+$AH98*AJ$3)&gt;AJ97,-$AI98+$AH98*AJ$3,MAX(-$AI98+$AH98*AJ$3,0.7*MAX(AJ$4:AJ97)))</f>
        <v>28.220861611165535</v>
      </c>
      <c r="AK98" s="10">
        <f>IF((-$AI98+$AH98*AK$3)&gt;AK97,-$AI98+$AH98*AK$3,MAX(-$AI98+$AH98*AK$3,0.7*MAX(AK$4:AK97)))</f>
        <v>25.170041600000001</v>
      </c>
      <c r="AL98" s="10">
        <f>IF((-$AI98+$AH98*AL$3)&gt;AL97,-$AI98+$AH98*AL$3,MAX(-$AI98+$AH98*AL$3,0.7*MAX(AL$4:AL97)))</f>
        <v>21.944471545228378</v>
      </c>
      <c r="AM98" s="10">
        <f>IF((-$AI98+$AH98*AM$3)&gt;AM97,-$AI98+$AH98*AM$3,MAX(-$AI98+$AH98*AM$3,0.7*MAX(AM$4:AM97)))</f>
        <v>19.211163784883951</v>
      </c>
      <c r="AN98" s="10">
        <f>IF((-$AI98+$AH98*AN$3)&gt;AN97,-$AI98+$AH98*AN$3,MAX(-$AI98+$AH98*AN$3,0.7*MAX(AN$4:AN97)))</f>
        <v>17.333899907306211</v>
      </c>
      <c r="AO98" s="10">
        <f>IF((-$AI98+$AH98*AO$3)&gt;AO97,-$AI98+$AH98*AO$3,MAX(-$AI98+$AH98*AO$3,0.7*MAX(AO$4:AO97)))</f>
        <v>15.350043595248087</v>
      </c>
      <c r="AP98" s="10">
        <f>IF((-$AI98+$AH98*AP$3)&gt;AP97,-$AI98+$AH98*AP$3,MAX(-$AI98+$AH98*AP$3,0.7*MAX(AP$4:AP97)))</f>
        <v>13.229170920000001</v>
      </c>
      <c r="AQ98" s="10">
        <f>IF((-$AI98+$AH98*AQ$3)&gt;AQ97,-$AI98+$AH98*AQ$3,MAX(-$AI98+$AH98*AQ$3,0.7*MAX(AQ$4:AQ97)))</f>
        <v>10.920426783578568</v>
      </c>
      <c r="AR98" s="10">
        <f>IF((-$AI98+$AH98*AR$3)&gt;AR97,-$AI98+$AH98*AR$3,MAX(-$AI98+$AH98*AR$3,0.7*MAX(AR$4:AR97)))</f>
        <v>8.3337754490050653</v>
      </c>
      <c r="AS98" s="10">
        <f>IF((-$AI98+$AH98*AS$3)&gt;AS97,-$AI98+$AH98*AS$3,MAX(-$AI98+$AH98*AS$3,0.7*MAX(AS$4:AS97)))</f>
        <v>5.25</v>
      </c>
      <c r="AT98" s="7">
        <v>94</v>
      </c>
      <c r="AU98" s="6">
        <f t="shared" si="28"/>
        <v>31.229958399999997</v>
      </c>
      <c r="AV98" s="10">
        <f t="shared" si="19"/>
        <v>11</v>
      </c>
      <c r="AW98" s="10">
        <f t="shared" si="31"/>
        <v>9</v>
      </c>
      <c r="AX98" s="10">
        <f t="shared" si="31"/>
        <v>8</v>
      </c>
      <c r="AY98" s="10">
        <f t="shared" si="31"/>
        <v>8</v>
      </c>
      <c r="AZ98" s="10">
        <f t="shared" si="31"/>
        <v>7</v>
      </c>
      <c r="BA98" s="10">
        <f t="shared" si="31"/>
        <v>7</v>
      </c>
      <c r="BB98" s="10">
        <f t="shared" si="31"/>
        <v>6</v>
      </c>
      <c r="BC98" s="10">
        <f t="shared" si="31"/>
        <v>5</v>
      </c>
      <c r="BD98" s="10">
        <f t="shared" si="31"/>
        <v>4</v>
      </c>
      <c r="BE98" s="10">
        <f t="shared" si="31"/>
        <v>3</v>
      </c>
    </row>
    <row r="99" spans="3:57">
      <c r="C99" s="1">
        <f t="shared" si="32"/>
        <v>6</v>
      </c>
      <c r="D99" s="3"/>
      <c r="E99" s="2"/>
      <c r="F99" s="2"/>
      <c r="G99" s="2">
        <f t="shared" si="23"/>
        <v>0.15491933384829668</v>
      </c>
      <c r="H99" s="2">
        <f t="shared" si="33"/>
        <v>0.10954451150103324</v>
      </c>
      <c r="J99" s="7">
        <v>95</v>
      </c>
      <c r="K99" s="17">
        <f t="shared" si="25"/>
        <v>32.580249999999999</v>
      </c>
      <c r="L99" s="10">
        <f t="shared" si="18"/>
        <v>40.41689003374703</v>
      </c>
      <c r="M99" s="10">
        <f t="shared" si="30"/>
        <v>38.11856503070387</v>
      </c>
      <c r="N99" s="10">
        <f t="shared" si="30"/>
        <v>35.672468375485316</v>
      </c>
      <c r="O99" s="10">
        <f t="shared" si="30"/>
        <v>33.045801548759563</v>
      </c>
      <c r="P99" s="10">
        <f t="shared" si="30"/>
        <v>30.191472305934337</v>
      </c>
      <c r="Q99" s="10">
        <f t="shared" si="30"/>
        <v>27.037473994439644</v>
      </c>
      <c r="R99" s="10">
        <f t="shared" si="30"/>
        <v>23.46326916693409</v>
      </c>
      <c r="S99" s="10">
        <f t="shared" si="30"/>
        <v>19.236033894750754</v>
      </c>
      <c r="T99" s="10">
        <f t="shared" si="30"/>
        <v>13.766807908879967</v>
      </c>
      <c r="U99" s="10">
        <f t="shared" si="30"/>
        <v>3.0041637771599614</v>
      </c>
      <c r="V99" s="7">
        <v>95</v>
      </c>
      <c r="W99" s="6">
        <f t="shared" si="26"/>
        <v>32.580249999999999</v>
      </c>
      <c r="X99" s="10">
        <f>CEILING(IF((1-$W99+$V99*X$3)&gt;X98,1-$W99+$V99*X$3,MAX(1-$W99+$V99*X$3,0.5*(MAX(X$4:X98)+1))),1)</f>
        <v>12</v>
      </c>
      <c r="Y99" s="10">
        <f>CEILING(IF((1-$W99+$V99*Y$3)&gt;Y98,1-$W99+$V99*Y$3,MAX(1-$W99+$V99*Y$3,0.5*(MAX(Y$4:Y98)+1))),1)</f>
        <v>11</v>
      </c>
      <c r="Z99" s="10">
        <f>CEILING(IF((1-$W99+$V99*Z$3)&gt;Z98,1-$W99+$V99*Z$3,MAX(1-$W99+$V99*Z$3,0.5*(MAX(Z$4:Z98)+1))),1)</f>
        <v>10</v>
      </c>
      <c r="AA99" s="10">
        <f>CEILING(IF((1-$W99+$V99*AA$3)&gt;AA98,1-$W99+$V99*AA$3,MAX(1-$W99+$V99*AA$3,0.5*(MAX(AA$4:AA98)+1))),1)</f>
        <v>9</v>
      </c>
      <c r="AB99" s="10">
        <f>CEILING(IF((1-$W99+$V99*AB$3)&gt;AB98,1-$W99+$V99*AB$3,MAX(1-$W99+$V99*AB$3,0.5*(MAX(AB$4:AB98)+1))),1)</f>
        <v>8</v>
      </c>
      <c r="AC99" s="10">
        <f>CEILING(IF((1-$W99+$V99*AC$3)&gt;AC98,1-$W99+$V99*AC$3,MAX(1-$W99+$V99*AC$3,0.5*(MAX(AC$4:AC98)+1))),1)</f>
        <v>8</v>
      </c>
      <c r="AD99" s="10">
        <f>CEILING(IF((1-$W99+$V99*AD$3)&gt;AD98,1-$W99+$V99*AD$3,MAX(1-$W99+$V99*AD$3,0.5*(MAX(AD$4:AD98)+1))),1)</f>
        <v>6</v>
      </c>
      <c r="AE99" s="10">
        <f>CEILING(IF((1-$W99+$V99*AE$3)&gt;AE98,1-$W99+$V99*AE$3,MAX(1-$W99+$V99*AE$3,0.5*(MAX(AE$4:AE98)+1))),1)</f>
        <v>5</v>
      </c>
      <c r="AF99" s="10">
        <f>CEILING(IF((1-$W99+$V99*AF$3)&gt;AF98,1-$W99+$V99*AF$3,MAX(1-$W99+$V99*AF$3,0.5*(MAX(AF$4:AF98)+1))),1)</f>
        <v>4</v>
      </c>
      <c r="AG99" s="10">
        <f>CEILING(IF((1-$W99+$V99*AG$3)&gt;AG98,1-$W99+$V99*AG$3,MAX(1-$W99+$V99*AG$3,0.5*(MAX(AG$4:AG98)+1))),1)</f>
        <v>2</v>
      </c>
      <c r="AH99" s="7">
        <v>95</v>
      </c>
      <c r="AI99" s="6">
        <f t="shared" si="27"/>
        <v>32.580249999999999</v>
      </c>
      <c r="AJ99" s="10">
        <f>IF((-$AI99+$AH99*AJ$3)&gt;AJ98,-$AI99+$AH99*AJ$3,MAX(-$AI99+$AH99*AJ$3,0.7*MAX(AJ$4:AJ98)))</f>
        <v>27.503025543199207</v>
      </c>
      <c r="AK99" s="10">
        <f>IF((-$AI99+$AH99*AK$3)&gt;AK98,-$AI99+$AH99*AK$3,MAX(-$AI99+$AH99*AK$3,0.7*MAX(AK$4:AK98)))</f>
        <v>24.419750000000001</v>
      </c>
      <c r="AL99" s="10">
        <f>IF((-$AI99+$AH99*AL$3)&gt;AL98,-$AI99+$AH99*AL$3,MAX(-$AI99+$AH99*AL$3,0.7*MAX(AL$4:AL98)))</f>
        <v>21.159865370177613</v>
      </c>
      <c r="AM99" s="10">
        <f>IF((-$AI99+$AH99*AM$3)&gt;AM98,-$AI99+$AH99*AM$3,MAX(-$AI99+$AH99*AM$3,0.7*MAX(AM$4:AM98)))</f>
        <v>19.211163784883951</v>
      </c>
      <c r="AN99" s="10">
        <f>IF((-$AI99+$AH99*AN$3)&gt;AN98,-$AI99+$AH99*AN$3,MAX(-$AI99+$AH99*AN$3,0.7*MAX(AN$4:AN98)))</f>
        <v>17.333899907306211</v>
      </c>
      <c r="AO99" s="10">
        <f>IF((-$AI99+$AH99*AO$3)&gt;AO98,-$AI99+$AH99*AO$3,MAX(-$AI99+$AH99*AO$3,0.7*MAX(AO$4:AO98)))</f>
        <v>15.350043595248087</v>
      </c>
      <c r="AP99" s="10">
        <f>IF((-$AI99+$AH99*AP$3)&gt;AP98,-$AI99+$AH99*AP$3,MAX(-$AI99+$AH99*AP$3,0.7*MAX(AP$4:AP98)))</f>
        <v>13.229170920000001</v>
      </c>
      <c r="AQ99" s="10">
        <f>IF((-$AI99+$AH99*AQ$3)&gt;AQ98,-$AI99+$AH99*AQ$3,MAX(-$AI99+$AH99*AQ$3,0.7*MAX(AQ$4:AQ98)))</f>
        <v>10.920426783578568</v>
      </c>
      <c r="AR99" s="10">
        <f>IF((-$AI99+$AH99*AR$3)&gt;AR98,-$AI99+$AH99*AR$3,MAX(-$AI99+$AH99*AR$3,0.7*MAX(AR$4:AR98)))</f>
        <v>8.3337754490050653</v>
      </c>
      <c r="AS99" s="10">
        <f>IF((-$AI99+$AH99*AS$3)&gt;AS98,-$AI99+$AH99*AS$3,MAX(-$AI99+$AH99*AS$3,0.7*MAX(AS$4:AS98)))</f>
        <v>5.25</v>
      </c>
      <c r="AT99" s="7">
        <v>95</v>
      </c>
      <c r="AU99" s="6">
        <f t="shared" si="28"/>
        <v>32.580249999999999</v>
      </c>
      <c r="AV99" s="10">
        <f t="shared" si="19"/>
        <v>10</v>
      </c>
      <c r="AW99" s="10">
        <f t="shared" si="31"/>
        <v>9</v>
      </c>
      <c r="AX99" s="10">
        <f t="shared" si="31"/>
        <v>8</v>
      </c>
      <c r="AY99" s="10">
        <f t="shared" si="31"/>
        <v>8</v>
      </c>
      <c r="AZ99" s="10">
        <f t="shared" si="31"/>
        <v>7</v>
      </c>
      <c r="BA99" s="10">
        <f t="shared" si="31"/>
        <v>7</v>
      </c>
      <c r="BB99" s="10">
        <f t="shared" si="31"/>
        <v>6</v>
      </c>
      <c r="BC99" s="10">
        <f t="shared" si="31"/>
        <v>5</v>
      </c>
      <c r="BD99" s="10">
        <f t="shared" si="31"/>
        <v>4</v>
      </c>
      <c r="BE99" s="10">
        <f t="shared" si="31"/>
        <v>3</v>
      </c>
    </row>
    <row r="100" spans="3:57">
      <c r="C100" s="1">
        <f t="shared" si="32"/>
        <v>5</v>
      </c>
      <c r="D100" s="3"/>
      <c r="E100" s="2"/>
      <c r="F100" s="2"/>
      <c r="G100" s="2">
        <f t="shared" si="23"/>
        <v>0.1414213562373095</v>
      </c>
      <c r="H100" s="2">
        <f t="shared" si="33"/>
        <v>0.1</v>
      </c>
      <c r="J100" s="7">
        <v>96</v>
      </c>
      <c r="K100" s="17">
        <f t="shared" si="25"/>
        <v>33.973862400000002</v>
      </c>
      <c r="L100" s="10">
        <f t="shared" si="18"/>
        <v>40.842330981470681</v>
      </c>
      <c r="M100" s="10">
        <f t="shared" si="30"/>
        <v>38.519813083658647</v>
      </c>
      <c r="N100" s="10">
        <f t="shared" si="30"/>
        <v>36.047968042595684</v>
      </c>
      <c r="O100" s="10">
        <f t="shared" si="30"/>
        <v>33.393652091378087</v>
      </c>
      <c r="P100" s="10">
        <f t="shared" si="30"/>
        <v>30.509277277575752</v>
      </c>
      <c r="Q100" s="10">
        <f t="shared" si="30"/>
        <v>27.322078983854801</v>
      </c>
      <c r="R100" s="10">
        <f t="shared" si="30"/>
        <v>23.710250947638663</v>
      </c>
      <c r="S100" s="10">
        <f t="shared" si="30"/>
        <v>19.438518462063918</v>
      </c>
      <c r="T100" s="10">
        <f t="shared" si="30"/>
        <v>13.911721676341861</v>
      </c>
      <c r="U100" s="10">
        <f t="shared" si="30"/>
        <v>3.0357865537616453</v>
      </c>
      <c r="V100" s="7">
        <v>96</v>
      </c>
      <c r="W100" s="6">
        <f t="shared" si="26"/>
        <v>33.973862400000002</v>
      </c>
      <c r="X100" s="10">
        <f>CEILING(IF((1-$W100+$V100*X$3)&gt;X99,1-$W100+$V100*X$3,MAX(1-$W100+$V100*X$3,0.5*(MAX(X$4:X99)+1))),1)</f>
        <v>12</v>
      </c>
      <c r="Y100" s="10">
        <f>CEILING(IF((1-$W100+$V100*Y$3)&gt;Y99,1-$W100+$V100*Y$3,MAX(1-$W100+$V100*Y$3,0.5*(MAX(Y$4:Y99)+1))),1)</f>
        <v>11</v>
      </c>
      <c r="Z100" s="10">
        <f>CEILING(IF((1-$W100+$V100*Z$3)&gt;Z99,1-$W100+$V100*Z$3,MAX(1-$W100+$V100*Z$3,0.5*(MAX(Z$4:Z99)+1))),1)</f>
        <v>10</v>
      </c>
      <c r="AA100" s="10">
        <f>CEILING(IF((1-$W100+$V100*AA$3)&gt;AA99,1-$W100+$V100*AA$3,MAX(1-$W100+$V100*AA$3,0.5*(MAX(AA$4:AA99)+1))),1)</f>
        <v>9</v>
      </c>
      <c r="AB100" s="10">
        <f>CEILING(IF((1-$W100+$V100*AB$3)&gt;AB99,1-$W100+$V100*AB$3,MAX(1-$W100+$V100*AB$3,0.5*(MAX(AB$4:AB99)+1))),1)</f>
        <v>8</v>
      </c>
      <c r="AC100" s="10">
        <f>CEILING(IF((1-$W100+$V100*AC$3)&gt;AC99,1-$W100+$V100*AC$3,MAX(1-$W100+$V100*AC$3,0.5*(MAX(AC$4:AC99)+1))),1)</f>
        <v>8</v>
      </c>
      <c r="AD100" s="10">
        <f>CEILING(IF((1-$W100+$V100*AD$3)&gt;AD99,1-$W100+$V100*AD$3,MAX(1-$W100+$V100*AD$3,0.5*(MAX(AD$4:AD99)+1))),1)</f>
        <v>6</v>
      </c>
      <c r="AE100" s="10">
        <f>CEILING(IF((1-$W100+$V100*AE$3)&gt;AE99,1-$W100+$V100*AE$3,MAX(1-$W100+$V100*AE$3,0.5*(MAX(AE$4:AE99)+1))),1)</f>
        <v>5</v>
      </c>
      <c r="AF100" s="10">
        <f>CEILING(IF((1-$W100+$V100*AF$3)&gt;AF99,1-$W100+$V100*AF$3,MAX(1-$W100+$V100*AF$3,0.5*(MAX(AF$4:AF99)+1))),1)</f>
        <v>4</v>
      </c>
      <c r="AG100" s="10">
        <f>CEILING(IF((1-$W100+$V100*AG$3)&gt;AG99,1-$W100+$V100*AG$3,MAX(1-$W100+$V100*AG$3,0.5*(MAX(AG$4:AG99)+1))),1)</f>
        <v>2</v>
      </c>
      <c r="AH100" s="7">
        <v>96</v>
      </c>
      <c r="AI100" s="6">
        <f t="shared" si="27"/>
        <v>33.973862400000002</v>
      </c>
      <c r="AJ100" s="10">
        <f>IF((-$AI100+$AH100*AJ$3)&gt;AJ99,-$AI100+$AH100*AJ$3,MAX(-$AI100+$AH100*AJ$3,0.7*MAX(AJ$4:AJ99)))</f>
        <v>26.74186867523288</v>
      </c>
      <c r="AK100" s="10">
        <f>IF((-$AI100+$AH100*AK$3)&gt;AK99,-$AI100+$AH100*AK$3,MAX(-$AI100+$AH100*AK$3,0.7*MAX(AK$4:AK99)))</f>
        <v>23.626137599999993</v>
      </c>
      <c r="AL100" s="10">
        <f>IF((-$AI100+$AH100*AL$3)&gt;AL99,-$AI100+$AH100*AL$3,MAX(-$AI100+$AH100*AL$3,0.7*MAX(AL$4:AL99)))</f>
        <v>20.999294939977126</v>
      </c>
      <c r="AM100" s="10">
        <f>IF((-$AI100+$AH100*AM$3)&gt;AM99,-$AI100+$AH100*AM$3,MAX(-$AI100+$AH100*AM$3,0.7*MAX(AM$4:AM99)))</f>
        <v>19.211163784883951</v>
      </c>
      <c r="AN100" s="10">
        <f>IF((-$AI100+$AH100*AN$3)&gt;AN99,-$AI100+$AH100*AN$3,MAX(-$AI100+$AH100*AN$3,0.7*MAX(AN$4:AN99)))</f>
        <v>17.333899907306211</v>
      </c>
      <c r="AO100" s="10">
        <f>IF((-$AI100+$AH100*AO$3)&gt;AO99,-$AI100+$AH100*AO$3,MAX(-$AI100+$AH100*AO$3,0.7*MAX(AO$4:AO99)))</f>
        <v>15.350043595248087</v>
      </c>
      <c r="AP100" s="10">
        <f>IF((-$AI100+$AH100*AP$3)&gt;AP99,-$AI100+$AH100*AP$3,MAX(-$AI100+$AH100*AP$3,0.7*MAX(AP$4:AP99)))</f>
        <v>13.229170920000001</v>
      </c>
      <c r="AQ100" s="10">
        <f>IF((-$AI100+$AH100*AQ$3)&gt;AQ99,-$AI100+$AH100*AQ$3,MAX(-$AI100+$AH100*AQ$3,0.7*MAX(AQ$4:AQ99)))</f>
        <v>10.920426783578568</v>
      </c>
      <c r="AR100" s="10">
        <f>IF((-$AI100+$AH100*AR$3)&gt;AR99,-$AI100+$AH100*AR$3,MAX(-$AI100+$AH100*AR$3,0.7*MAX(AR$4:AR99)))</f>
        <v>8.3337754490050653</v>
      </c>
      <c r="AS100" s="10">
        <f>IF((-$AI100+$AH100*AS$3)&gt;AS99,-$AI100+$AH100*AS$3,MAX(-$AI100+$AH100*AS$3,0.7*MAX(AS$4:AS99)))</f>
        <v>5.25</v>
      </c>
      <c r="AT100" s="7">
        <v>96</v>
      </c>
      <c r="AU100" s="6">
        <f t="shared" si="28"/>
        <v>33.973862400000002</v>
      </c>
      <c r="AV100" s="10">
        <f t="shared" si="19"/>
        <v>9</v>
      </c>
      <c r="AW100" s="10">
        <f t="shared" si="31"/>
        <v>9</v>
      </c>
      <c r="AX100" s="10">
        <f t="shared" si="31"/>
        <v>8</v>
      </c>
      <c r="AY100" s="10">
        <f t="shared" si="31"/>
        <v>8</v>
      </c>
      <c r="AZ100" s="10">
        <f t="shared" si="31"/>
        <v>7</v>
      </c>
      <c r="BA100" s="10">
        <f t="shared" si="31"/>
        <v>7</v>
      </c>
      <c r="BB100" s="10">
        <f t="shared" si="31"/>
        <v>6</v>
      </c>
      <c r="BC100" s="10">
        <f t="shared" si="31"/>
        <v>5</v>
      </c>
      <c r="BD100" s="10">
        <f t="shared" si="31"/>
        <v>4</v>
      </c>
      <c r="BE100" s="10">
        <f t="shared" si="31"/>
        <v>3</v>
      </c>
    </row>
    <row r="101" spans="3:57">
      <c r="C101" s="1">
        <f t="shared" si="32"/>
        <v>4</v>
      </c>
      <c r="D101" s="3"/>
      <c r="E101" s="2"/>
      <c r="F101" s="2"/>
      <c r="G101" s="2">
        <f t="shared" si="23"/>
        <v>0.12649110640673517</v>
      </c>
      <c r="H101" s="2">
        <f t="shared" si="33"/>
        <v>8.9442719099991588E-2</v>
      </c>
      <c r="J101" s="7">
        <v>97</v>
      </c>
      <c r="K101" s="17">
        <f t="shared" si="25"/>
        <v>35.411712399999999</v>
      </c>
      <c r="L101" s="10">
        <f t="shared" si="18"/>
        <v>41.267771929194332</v>
      </c>
      <c r="M101" s="10">
        <f t="shared" si="30"/>
        <v>38.921061136613432</v>
      </c>
      <c r="N101" s="10">
        <f t="shared" si="30"/>
        <v>36.42346770970606</v>
      </c>
      <c r="O101" s="10">
        <f t="shared" si="30"/>
        <v>33.741502633996603</v>
      </c>
      <c r="P101" s="10">
        <f t="shared" si="30"/>
        <v>30.827082249217167</v>
      </c>
      <c r="Q101" s="10">
        <f t="shared" si="30"/>
        <v>27.606683973269956</v>
      </c>
      <c r="R101" s="10">
        <f t="shared" si="30"/>
        <v>23.957232728343232</v>
      </c>
      <c r="S101" s="10">
        <f t="shared" si="30"/>
        <v>19.641003029377085</v>
      </c>
      <c r="T101" s="10">
        <f t="shared" si="30"/>
        <v>14.056635443803755</v>
      </c>
      <c r="U101" s="10">
        <f t="shared" si="30"/>
        <v>3.0674093303633292</v>
      </c>
      <c r="V101" s="7">
        <v>97</v>
      </c>
      <c r="W101" s="6">
        <f t="shared" si="26"/>
        <v>35.411712399999999</v>
      </c>
      <c r="X101" s="10">
        <f>CEILING(IF((1-$W101+$V101*X$3)&gt;X100,1-$W101+$V101*X$3,MAX(1-$W101+$V101*X$3,0.5*(MAX(X$4:X100)+1))),1)</f>
        <v>12</v>
      </c>
      <c r="Y101" s="10">
        <f>CEILING(IF((1-$W101+$V101*Y$3)&gt;Y100,1-$W101+$V101*Y$3,MAX(1-$W101+$V101*Y$3,0.5*(MAX(Y$4:Y100)+1))),1)</f>
        <v>11</v>
      </c>
      <c r="Z101" s="10">
        <f>CEILING(IF((1-$W101+$V101*Z$3)&gt;Z100,1-$W101+$V101*Z$3,MAX(1-$W101+$V101*Z$3,0.5*(MAX(Z$4:Z100)+1))),1)</f>
        <v>10</v>
      </c>
      <c r="AA101" s="10">
        <f>CEILING(IF((1-$W101+$V101*AA$3)&gt;AA100,1-$W101+$V101*AA$3,MAX(1-$W101+$V101*AA$3,0.5*(MAX(AA$4:AA100)+1))),1)</f>
        <v>9</v>
      </c>
      <c r="AB101" s="10">
        <f>CEILING(IF((1-$W101+$V101*AB$3)&gt;AB100,1-$W101+$V101*AB$3,MAX(1-$W101+$V101*AB$3,0.5*(MAX(AB$4:AB100)+1))),1)</f>
        <v>8</v>
      </c>
      <c r="AC101" s="10">
        <f>CEILING(IF((1-$W101+$V101*AC$3)&gt;AC100,1-$W101+$V101*AC$3,MAX(1-$W101+$V101*AC$3,0.5*(MAX(AC$4:AC100)+1))),1)</f>
        <v>8</v>
      </c>
      <c r="AD101" s="10">
        <f>CEILING(IF((1-$W101+$V101*AD$3)&gt;AD100,1-$W101+$V101*AD$3,MAX(1-$W101+$V101*AD$3,0.5*(MAX(AD$4:AD100)+1))),1)</f>
        <v>6</v>
      </c>
      <c r="AE101" s="10">
        <f>CEILING(IF((1-$W101+$V101*AE$3)&gt;AE100,1-$W101+$V101*AE$3,MAX(1-$W101+$V101*AE$3,0.5*(MAX(AE$4:AE100)+1))),1)</f>
        <v>5</v>
      </c>
      <c r="AF101" s="10">
        <f>CEILING(IF((1-$W101+$V101*AF$3)&gt;AF100,1-$W101+$V101*AF$3,MAX(1-$W101+$V101*AF$3,0.5*(MAX(AF$4:AF100)+1))),1)</f>
        <v>4</v>
      </c>
      <c r="AG101" s="10">
        <f>CEILING(IF((1-$W101+$V101*AG$3)&gt;AG100,1-$W101+$V101*AG$3,MAX(1-$W101+$V101*AG$3,0.5*(MAX(AG$4:AG100)+1))),1)</f>
        <v>2</v>
      </c>
      <c r="AH101" s="7">
        <v>97</v>
      </c>
      <c r="AI101" s="6">
        <f t="shared" si="27"/>
        <v>35.411712399999999</v>
      </c>
      <c r="AJ101" s="10">
        <f>IF((-$AI101+$AH101*AJ$3)&gt;AJ100,-$AI101+$AH101*AJ$3,MAX(-$AI101+$AH101*AJ$3,0.7*MAX(AJ$4:AJ100)))</f>
        <v>25.936474207266563</v>
      </c>
      <c r="AK101" s="10">
        <f>IF((-$AI101+$AH101*AK$3)&gt;AK100,-$AI101+$AH101*AK$3,MAX(-$AI101+$AH101*AK$3,0.7*MAX(AK$4:AK100)))</f>
        <v>22.788287599999997</v>
      </c>
      <c r="AL101" s="10">
        <f>IF((-$AI101+$AH101*AL$3)&gt;AL100,-$AI101+$AH101*AL$3,MAX(-$AI101+$AH101*AL$3,0.7*MAX(AL$4:AL100)))</f>
        <v>20.999294939977126</v>
      </c>
      <c r="AM101" s="10">
        <f>IF((-$AI101+$AH101*AM$3)&gt;AM100,-$AI101+$AH101*AM$3,MAX(-$AI101+$AH101*AM$3,0.7*MAX(AM$4:AM100)))</f>
        <v>19.211163784883951</v>
      </c>
      <c r="AN101" s="10">
        <f>IF((-$AI101+$AH101*AN$3)&gt;AN100,-$AI101+$AH101*AN$3,MAX(-$AI101+$AH101*AN$3,0.7*MAX(AN$4:AN100)))</f>
        <v>17.333899907306211</v>
      </c>
      <c r="AO101" s="10">
        <f>IF((-$AI101+$AH101*AO$3)&gt;AO100,-$AI101+$AH101*AO$3,MAX(-$AI101+$AH101*AO$3,0.7*MAX(AO$4:AO100)))</f>
        <v>15.350043595248087</v>
      </c>
      <c r="AP101" s="10">
        <f>IF((-$AI101+$AH101*AP$3)&gt;AP100,-$AI101+$AH101*AP$3,MAX(-$AI101+$AH101*AP$3,0.7*MAX(AP$4:AP100)))</f>
        <v>13.229170920000001</v>
      </c>
      <c r="AQ101" s="10">
        <f>IF((-$AI101+$AH101*AQ$3)&gt;AQ100,-$AI101+$AH101*AQ$3,MAX(-$AI101+$AH101*AQ$3,0.7*MAX(AQ$4:AQ100)))</f>
        <v>10.920426783578568</v>
      </c>
      <c r="AR101" s="10">
        <f>IF((-$AI101+$AH101*AR$3)&gt;AR100,-$AI101+$AH101*AR$3,MAX(-$AI101+$AH101*AR$3,0.7*MAX(AR$4:AR100)))</f>
        <v>8.3337754490050653</v>
      </c>
      <c r="AS101" s="10">
        <f>IF((-$AI101+$AH101*AS$3)&gt;AS100,-$AI101+$AH101*AS$3,MAX(-$AI101+$AH101*AS$3,0.7*MAX(AS$4:AS100)))</f>
        <v>5.25</v>
      </c>
      <c r="AT101" s="7">
        <v>97</v>
      </c>
      <c r="AU101" s="6">
        <f t="shared" si="28"/>
        <v>35.411712399999999</v>
      </c>
      <c r="AV101" s="10">
        <f t="shared" si="19"/>
        <v>9</v>
      </c>
      <c r="AW101" s="10">
        <f t="shared" si="31"/>
        <v>9</v>
      </c>
      <c r="AX101" s="10">
        <f t="shared" si="31"/>
        <v>8</v>
      </c>
      <c r="AY101" s="10">
        <f t="shared" si="31"/>
        <v>8</v>
      </c>
      <c r="AZ101" s="10">
        <f t="shared" si="31"/>
        <v>7</v>
      </c>
      <c r="BA101" s="10">
        <f t="shared" si="31"/>
        <v>7</v>
      </c>
      <c r="BB101" s="10">
        <f t="shared" si="31"/>
        <v>6</v>
      </c>
      <c r="BC101" s="10">
        <f t="shared" si="31"/>
        <v>5</v>
      </c>
      <c r="BD101" s="10">
        <f t="shared" si="31"/>
        <v>4</v>
      </c>
      <c r="BE101" s="10">
        <f t="shared" si="31"/>
        <v>3</v>
      </c>
    </row>
    <row r="102" spans="3:57">
      <c r="C102" s="1">
        <f t="shared" si="32"/>
        <v>3</v>
      </c>
      <c r="D102" s="3"/>
      <c r="E102" s="2"/>
      <c r="F102" s="2"/>
      <c r="G102" s="2">
        <f t="shared" si="23"/>
        <v>0.10954451150103324</v>
      </c>
      <c r="H102" s="2">
        <f t="shared" si="33"/>
        <v>7.7459666924148338E-2</v>
      </c>
      <c r="J102" s="7">
        <v>98</v>
      </c>
      <c r="K102" s="17">
        <f t="shared" si="25"/>
        <v>36.894726399999996</v>
      </c>
      <c r="L102" s="10">
        <f t="shared" si="18"/>
        <v>41.69321287691799</v>
      </c>
      <c r="M102" s="10">
        <f t="shared" si="30"/>
        <v>39.322309189568209</v>
      </c>
      <c r="N102" s="10">
        <f t="shared" si="30"/>
        <v>36.798967376816428</v>
      </c>
      <c r="O102" s="10">
        <f t="shared" si="30"/>
        <v>34.089353176615127</v>
      </c>
      <c r="P102" s="10">
        <f t="shared" si="30"/>
        <v>31.144887220858578</v>
      </c>
      <c r="Q102" s="10">
        <f t="shared" si="30"/>
        <v>27.89128896268511</v>
      </c>
      <c r="R102" s="10">
        <f t="shared" si="30"/>
        <v>24.204214509047802</v>
      </c>
      <c r="S102" s="10">
        <f t="shared" si="30"/>
        <v>19.843487596690252</v>
      </c>
      <c r="T102" s="10">
        <f t="shared" si="30"/>
        <v>14.20154921126565</v>
      </c>
      <c r="U102" s="10">
        <f t="shared" si="30"/>
        <v>3.0990321069650131</v>
      </c>
      <c r="V102" s="7">
        <v>98</v>
      </c>
      <c r="W102" s="6">
        <f t="shared" si="26"/>
        <v>36.894726399999996</v>
      </c>
      <c r="X102" s="10">
        <f>CEILING(IF((1-$W102+$V102*X$3)&gt;X101,1-$W102+$V102*X$3,MAX(1-$W102+$V102*X$3,0.5*(MAX(X$4:X101)+1))),1)</f>
        <v>12</v>
      </c>
      <c r="Y102" s="10">
        <f>CEILING(IF((1-$W102+$V102*Y$3)&gt;Y101,1-$W102+$V102*Y$3,MAX(1-$W102+$V102*Y$3,0.5*(MAX(Y$4:Y101)+1))),1)</f>
        <v>11</v>
      </c>
      <c r="Z102" s="10">
        <f>CEILING(IF((1-$W102+$V102*Z$3)&gt;Z101,1-$W102+$V102*Z$3,MAX(1-$W102+$V102*Z$3,0.5*(MAX(Z$4:Z101)+1))),1)</f>
        <v>10</v>
      </c>
      <c r="AA102" s="10">
        <f>CEILING(IF((1-$W102+$V102*AA$3)&gt;AA101,1-$W102+$V102*AA$3,MAX(1-$W102+$V102*AA$3,0.5*(MAX(AA$4:AA101)+1))),1)</f>
        <v>9</v>
      </c>
      <c r="AB102" s="10">
        <f>CEILING(IF((1-$W102+$V102*AB$3)&gt;AB101,1-$W102+$V102*AB$3,MAX(1-$W102+$V102*AB$3,0.5*(MAX(AB$4:AB101)+1))),1)</f>
        <v>8</v>
      </c>
      <c r="AC102" s="10">
        <f>CEILING(IF((1-$W102+$V102*AC$3)&gt;AC101,1-$W102+$V102*AC$3,MAX(1-$W102+$V102*AC$3,0.5*(MAX(AC$4:AC101)+1))),1)</f>
        <v>8</v>
      </c>
      <c r="AD102" s="10">
        <f>CEILING(IF((1-$W102+$V102*AD$3)&gt;AD101,1-$W102+$V102*AD$3,MAX(1-$W102+$V102*AD$3,0.5*(MAX(AD$4:AD101)+1))),1)</f>
        <v>6</v>
      </c>
      <c r="AE102" s="10">
        <f>CEILING(IF((1-$W102+$V102*AE$3)&gt;AE101,1-$W102+$V102*AE$3,MAX(1-$W102+$V102*AE$3,0.5*(MAX(AE$4:AE101)+1))),1)</f>
        <v>5</v>
      </c>
      <c r="AF102" s="10">
        <f>CEILING(IF((1-$W102+$V102*AF$3)&gt;AF101,1-$W102+$V102*AF$3,MAX(1-$W102+$V102*AF$3,0.5*(MAX(AF$4:AF101)+1))),1)</f>
        <v>4</v>
      </c>
      <c r="AG102" s="10">
        <f>CEILING(IF((1-$W102+$V102*AG$3)&gt;AG101,1-$W102+$V102*AG$3,MAX(1-$W102+$V102*AG$3,0.5*(MAX(AG$4:AG101)+1))),1)</f>
        <v>2</v>
      </c>
      <c r="AH102" s="7">
        <v>98</v>
      </c>
      <c r="AI102" s="6">
        <f t="shared" si="27"/>
        <v>36.894726399999996</v>
      </c>
      <c r="AJ102" s="10">
        <f>IF((-$AI102+$AH102*AJ$3)&gt;AJ101,-$AI102+$AH102*AJ$3,MAX(-$AI102+$AH102*AJ$3,0.7*MAX(AJ$4:AJ101)))</f>
        <v>25.085915739300241</v>
      </c>
      <c r="AK102" s="10">
        <f>IF((-$AI102+$AH102*AK$3)&gt;AK101,-$AI102+$AH102*AK$3,MAX(-$AI102+$AH102*AK$3,0.7*MAX(AK$4:AK101)))</f>
        <v>22.715320319999993</v>
      </c>
      <c r="AL102" s="10">
        <f>IF((-$AI102+$AH102*AL$3)&gt;AL101,-$AI102+$AH102*AL$3,MAX(-$AI102+$AH102*AL$3,0.7*MAX(AL$4:AL101)))</f>
        <v>20.999294939977126</v>
      </c>
      <c r="AM102" s="10">
        <f>IF((-$AI102+$AH102*AM$3)&gt;AM101,-$AI102+$AH102*AM$3,MAX(-$AI102+$AH102*AM$3,0.7*MAX(AM$4:AM101)))</f>
        <v>19.211163784883951</v>
      </c>
      <c r="AN102" s="10">
        <f>IF((-$AI102+$AH102*AN$3)&gt;AN101,-$AI102+$AH102*AN$3,MAX(-$AI102+$AH102*AN$3,0.7*MAX(AN$4:AN101)))</f>
        <v>17.333899907306211</v>
      </c>
      <c r="AO102" s="10">
        <f>IF((-$AI102+$AH102*AO$3)&gt;AO101,-$AI102+$AH102*AO$3,MAX(-$AI102+$AH102*AO$3,0.7*MAX(AO$4:AO101)))</f>
        <v>15.350043595248087</v>
      </c>
      <c r="AP102" s="10">
        <f>IF((-$AI102+$AH102*AP$3)&gt;AP101,-$AI102+$AH102*AP$3,MAX(-$AI102+$AH102*AP$3,0.7*MAX(AP$4:AP101)))</f>
        <v>13.229170920000001</v>
      </c>
      <c r="AQ102" s="10">
        <f>IF((-$AI102+$AH102*AQ$3)&gt;AQ101,-$AI102+$AH102*AQ$3,MAX(-$AI102+$AH102*AQ$3,0.7*MAX(AQ$4:AQ101)))</f>
        <v>10.920426783578568</v>
      </c>
      <c r="AR102" s="10">
        <f>IF((-$AI102+$AH102*AR$3)&gt;AR101,-$AI102+$AH102*AR$3,MAX(-$AI102+$AH102*AR$3,0.7*MAX(AR$4:AR101)))</f>
        <v>8.3337754490050653</v>
      </c>
      <c r="AS102" s="10">
        <f>IF((-$AI102+$AH102*AS$3)&gt;AS101,-$AI102+$AH102*AS$3,MAX(-$AI102+$AH102*AS$3,0.7*MAX(AS$4:AS101)))</f>
        <v>5.25</v>
      </c>
      <c r="AT102" s="7">
        <v>98</v>
      </c>
      <c r="AU102" s="6">
        <f t="shared" si="28"/>
        <v>36.894726399999996</v>
      </c>
      <c r="AV102" s="10">
        <f t="shared" si="19"/>
        <v>9</v>
      </c>
      <c r="AW102" s="10">
        <f t="shared" si="31"/>
        <v>9</v>
      </c>
      <c r="AX102" s="10">
        <f t="shared" si="31"/>
        <v>8</v>
      </c>
      <c r="AY102" s="10">
        <f t="shared" si="31"/>
        <v>8</v>
      </c>
      <c r="AZ102" s="10">
        <f t="shared" si="31"/>
        <v>7</v>
      </c>
      <c r="BA102" s="10">
        <f t="shared" si="31"/>
        <v>7</v>
      </c>
      <c r="BB102" s="10">
        <f t="shared" si="31"/>
        <v>6</v>
      </c>
      <c r="BC102" s="10">
        <f t="shared" si="31"/>
        <v>5</v>
      </c>
      <c r="BD102" s="10">
        <f t="shared" si="31"/>
        <v>4</v>
      </c>
      <c r="BE102" s="10">
        <f t="shared" si="31"/>
        <v>3</v>
      </c>
    </row>
    <row r="103" spans="3:57">
      <c r="C103" s="1">
        <f t="shared" si="32"/>
        <v>2</v>
      </c>
      <c r="D103" s="3"/>
      <c r="E103" s="2"/>
      <c r="F103" s="2"/>
      <c r="G103" s="2">
        <f t="shared" si="23"/>
        <v>8.9442719099991588E-2</v>
      </c>
      <c r="H103" s="2">
        <f t="shared" si="33"/>
        <v>6.3245553203367583E-2</v>
      </c>
      <c r="J103" s="7">
        <v>99</v>
      </c>
      <c r="K103" s="17">
        <f t="shared" si="25"/>
        <v>38.423840399999996</v>
      </c>
      <c r="L103" s="10">
        <f t="shared" si="18"/>
        <v>42.11865382464164</v>
      </c>
      <c r="M103" s="10">
        <f t="shared" si="30"/>
        <v>39.723557242522986</v>
      </c>
      <c r="N103" s="10">
        <f t="shared" si="30"/>
        <v>37.174467043926803</v>
      </c>
      <c r="O103" s="10">
        <f t="shared" si="30"/>
        <v>34.437203719233651</v>
      </c>
      <c r="P103" s="10">
        <f t="shared" si="30"/>
        <v>31.462692192499993</v>
      </c>
      <c r="Q103" s="10">
        <f t="shared" si="30"/>
        <v>28.175893952100264</v>
      </c>
      <c r="R103" s="10">
        <f t="shared" si="30"/>
        <v>24.451196289752371</v>
      </c>
      <c r="S103" s="10">
        <f t="shared" si="30"/>
        <v>20.045972164003416</v>
      </c>
      <c r="T103" s="10">
        <f t="shared" si="30"/>
        <v>14.346462978727544</v>
      </c>
      <c r="U103" s="10">
        <f t="shared" si="30"/>
        <v>3.1306548835666965</v>
      </c>
      <c r="V103" s="7">
        <v>99</v>
      </c>
      <c r="W103" s="6">
        <f t="shared" si="26"/>
        <v>38.423840399999996</v>
      </c>
      <c r="X103" s="10">
        <f>CEILING(IF((1-$W103+$V103*X$3)&gt;X102,1-$W103+$V103*X$3,MAX(1-$W103+$V103*X$3,0.5*(MAX(X$4:X102)+1))),1)</f>
        <v>12</v>
      </c>
      <c r="Y103" s="10">
        <f>CEILING(IF((1-$W103+$V103*Y$3)&gt;Y102,1-$W103+$V103*Y$3,MAX(1-$W103+$V103*Y$3,0.5*(MAX(Y$4:Y102)+1))),1)</f>
        <v>11</v>
      </c>
      <c r="Z103" s="10">
        <f>CEILING(IF((1-$W103+$V103*Z$3)&gt;Z102,1-$W103+$V103*Z$3,MAX(1-$W103+$V103*Z$3,0.5*(MAX(Z$4:Z102)+1))),1)</f>
        <v>10</v>
      </c>
      <c r="AA103" s="10">
        <f>CEILING(IF((1-$W103+$V103*AA$3)&gt;AA102,1-$W103+$V103*AA$3,MAX(1-$W103+$V103*AA$3,0.5*(MAX(AA$4:AA102)+1))),1)</f>
        <v>9</v>
      </c>
      <c r="AB103" s="10">
        <f>CEILING(IF((1-$W103+$V103*AB$3)&gt;AB102,1-$W103+$V103*AB$3,MAX(1-$W103+$V103*AB$3,0.5*(MAX(AB$4:AB102)+1))),1)</f>
        <v>8</v>
      </c>
      <c r="AC103" s="10">
        <f>CEILING(IF((1-$W103+$V103*AC$3)&gt;AC102,1-$W103+$V103*AC$3,MAX(1-$W103+$V103*AC$3,0.5*(MAX(AC$4:AC102)+1))),1)</f>
        <v>8</v>
      </c>
      <c r="AD103" s="10">
        <f>CEILING(IF((1-$W103+$V103*AD$3)&gt;AD102,1-$W103+$V103*AD$3,MAX(1-$W103+$V103*AD$3,0.5*(MAX(AD$4:AD102)+1))),1)</f>
        <v>6</v>
      </c>
      <c r="AE103" s="10">
        <f>CEILING(IF((1-$W103+$V103*AE$3)&gt;AE102,1-$W103+$V103*AE$3,MAX(1-$W103+$V103*AE$3,0.5*(MAX(AE$4:AE102)+1))),1)</f>
        <v>5</v>
      </c>
      <c r="AF103" s="10">
        <f>CEILING(IF((1-$W103+$V103*AF$3)&gt;AF102,1-$W103+$V103*AF$3,MAX(1-$W103+$V103*AF$3,0.5*(MAX(AF$4:AF102)+1))),1)</f>
        <v>4</v>
      </c>
      <c r="AG103" s="10">
        <f>CEILING(IF((1-$W103+$V103*AG$3)&gt;AG102,1-$W103+$V103*AG$3,MAX(1-$W103+$V103*AG$3,0.5*(MAX(AG$4:AG102)+1))),1)</f>
        <v>2</v>
      </c>
      <c r="AH103" s="7">
        <v>99</v>
      </c>
      <c r="AI103" s="6">
        <f t="shared" si="27"/>
        <v>38.423840399999996</v>
      </c>
      <c r="AJ103" s="10">
        <f>IF((-$AI103+$AH103*AJ$3)&gt;AJ102,-$AI103+$AH103*AJ$3,MAX(-$AI103+$AH103*AJ$3,0.7*MAX(AJ$4:AJ102)))</f>
        <v>24.366970206920836</v>
      </c>
      <c r="AK103" s="10">
        <f>IF((-$AI103+$AH103*AK$3)&gt;AK102,-$AI103+$AH103*AK$3,MAX(-$AI103+$AH103*AK$3,0.7*MAX(AK$4:AK102)))</f>
        <v>22.715320319999993</v>
      </c>
      <c r="AL103" s="10">
        <f>IF((-$AI103+$AH103*AL$3)&gt;AL102,-$AI103+$AH103*AL$3,MAX(-$AI103+$AH103*AL$3,0.7*MAX(AL$4:AL102)))</f>
        <v>20.999294939977126</v>
      </c>
      <c r="AM103" s="10">
        <f>IF((-$AI103+$AH103*AM$3)&gt;AM102,-$AI103+$AH103*AM$3,MAX(-$AI103+$AH103*AM$3,0.7*MAX(AM$4:AM102)))</f>
        <v>19.211163784883951</v>
      </c>
      <c r="AN103" s="10">
        <f>IF((-$AI103+$AH103*AN$3)&gt;AN102,-$AI103+$AH103*AN$3,MAX(-$AI103+$AH103*AN$3,0.7*MAX(AN$4:AN102)))</f>
        <v>17.333899907306211</v>
      </c>
      <c r="AO103" s="10">
        <f>IF((-$AI103+$AH103*AO$3)&gt;AO102,-$AI103+$AH103*AO$3,MAX(-$AI103+$AH103*AO$3,0.7*MAX(AO$4:AO102)))</f>
        <v>15.350043595248087</v>
      </c>
      <c r="AP103" s="10">
        <f>IF((-$AI103+$AH103*AP$3)&gt;AP102,-$AI103+$AH103*AP$3,MAX(-$AI103+$AH103*AP$3,0.7*MAX(AP$4:AP102)))</f>
        <v>13.229170920000001</v>
      </c>
      <c r="AQ103" s="10">
        <f>IF((-$AI103+$AH103*AQ$3)&gt;AQ102,-$AI103+$AH103*AQ$3,MAX(-$AI103+$AH103*AQ$3,0.7*MAX(AQ$4:AQ102)))</f>
        <v>10.920426783578568</v>
      </c>
      <c r="AR103" s="10">
        <f>IF((-$AI103+$AH103*AR$3)&gt;AR102,-$AI103+$AH103*AR$3,MAX(-$AI103+$AH103*AR$3,0.7*MAX(AR$4:AR102)))</f>
        <v>8.3337754490050653</v>
      </c>
      <c r="AS103" s="10">
        <f>IF((-$AI103+$AH103*AS$3)&gt;AS102,-$AI103+$AH103*AS$3,MAX(-$AI103+$AH103*AS$3,0.7*MAX(AS$4:AS102)))</f>
        <v>5.25</v>
      </c>
      <c r="AT103" s="7">
        <v>99</v>
      </c>
      <c r="AU103" s="6">
        <f t="shared" si="28"/>
        <v>38.423840399999996</v>
      </c>
      <c r="AV103" s="10">
        <f t="shared" si="19"/>
        <v>9</v>
      </c>
      <c r="AW103" s="10">
        <f t="shared" si="31"/>
        <v>9</v>
      </c>
      <c r="AX103" s="10">
        <f t="shared" si="31"/>
        <v>8</v>
      </c>
      <c r="AY103" s="10">
        <f t="shared" si="31"/>
        <v>8</v>
      </c>
      <c r="AZ103" s="10">
        <f t="shared" si="31"/>
        <v>7</v>
      </c>
      <c r="BA103" s="10">
        <f t="shared" si="31"/>
        <v>7</v>
      </c>
      <c r="BB103" s="10">
        <f t="shared" si="31"/>
        <v>6</v>
      </c>
      <c r="BC103" s="10">
        <f t="shared" si="31"/>
        <v>5</v>
      </c>
      <c r="BD103" s="10">
        <f t="shared" si="31"/>
        <v>4</v>
      </c>
      <c r="BE103" s="10">
        <f t="shared" si="31"/>
        <v>3</v>
      </c>
    </row>
    <row r="104" spans="3:57">
      <c r="C104" s="1">
        <f t="shared" si="32"/>
        <v>1</v>
      </c>
      <c r="D104" s="3"/>
      <c r="E104" s="2"/>
      <c r="F104" s="2"/>
      <c r="G104" s="2">
        <f t="shared" si="23"/>
        <v>6.3245553203367583E-2</v>
      </c>
      <c r="H104" s="2">
        <f t="shared" si="33"/>
        <v>4.4721359549995794E-2</v>
      </c>
      <c r="J104" s="8">
        <v>100</v>
      </c>
      <c r="K104" s="17">
        <f t="shared" si="25"/>
        <v>40</v>
      </c>
      <c r="L104" s="10">
        <f t="shared" si="18"/>
        <v>42.544094772365291</v>
      </c>
      <c r="M104" s="10">
        <f t="shared" si="30"/>
        <v>40.124805295477763</v>
      </c>
      <c r="N104" s="10">
        <f t="shared" si="30"/>
        <v>37.549966711037172</v>
      </c>
      <c r="O104" s="10">
        <f t="shared" si="30"/>
        <v>34.785054261852174</v>
      </c>
      <c r="P104" s="10">
        <f t="shared" si="30"/>
        <v>31.780497164141408</v>
      </c>
      <c r="Q104" s="10">
        <f t="shared" si="30"/>
        <v>28.460498941515418</v>
      </c>
      <c r="R104" s="10">
        <f t="shared" si="30"/>
        <v>24.69817807045694</v>
      </c>
      <c r="S104" s="10">
        <f t="shared" si="30"/>
        <v>20.248456731316583</v>
      </c>
      <c r="T104" s="10">
        <f t="shared" si="30"/>
        <v>14.491376746189438</v>
      </c>
      <c r="U104" s="10">
        <f t="shared" si="30"/>
        <v>3.1622776601683804</v>
      </c>
      <c r="V104" s="8">
        <v>100</v>
      </c>
      <c r="W104" s="6">
        <f t="shared" si="26"/>
        <v>40</v>
      </c>
      <c r="X104" s="10">
        <f>CEILING(IF((1-$W104+$V104*X$3)&gt;X103,1-$W104+$V104*X$3,MAX(1-$W104+$V104*X$3,0.5*(MAX(X$4:X103)+1))),1)</f>
        <v>12</v>
      </c>
      <c r="Y104" s="10">
        <f>CEILING(IF((1-$W104+$V104*Y$3)&gt;Y103,1-$W104+$V104*Y$3,MAX(1-$W104+$V104*Y$3,0.5*(MAX(Y$4:Y103)+1))),1)</f>
        <v>11</v>
      </c>
      <c r="Z104" s="10">
        <f>CEILING(IF((1-$W104+$V104*Z$3)&gt;Z103,1-$W104+$V104*Z$3,MAX(1-$W104+$V104*Z$3,0.5*(MAX(Z$4:Z103)+1))),1)</f>
        <v>10</v>
      </c>
      <c r="AA104" s="10">
        <f>CEILING(IF((1-$W104+$V104*AA$3)&gt;AA103,1-$W104+$V104*AA$3,MAX(1-$W104+$V104*AA$3,0.5*(MAX(AA$4:AA103)+1))),1)</f>
        <v>9</v>
      </c>
      <c r="AB104" s="10">
        <f>CEILING(IF((1-$W104+$V104*AB$3)&gt;AB103,1-$W104+$V104*AB$3,MAX(1-$W104+$V104*AB$3,0.5*(MAX(AB$4:AB103)+1))),1)</f>
        <v>8</v>
      </c>
      <c r="AC104" s="10">
        <f>CEILING(IF((1-$W104+$V104*AC$3)&gt;AC103,1-$W104+$V104*AC$3,MAX(1-$W104+$V104*AC$3,0.5*(MAX(AC$4:AC103)+1))),1)</f>
        <v>8</v>
      </c>
      <c r="AD104" s="10">
        <f>CEILING(IF((1-$W104+$V104*AD$3)&gt;AD103,1-$W104+$V104*AD$3,MAX(1-$W104+$V104*AD$3,0.5*(MAX(AD$4:AD103)+1))),1)</f>
        <v>6</v>
      </c>
      <c r="AE104" s="10">
        <f>CEILING(IF((1-$W104+$V104*AE$3)&gt;AE103,1-$W104+$V104*AE$3,MAX(1-$W104+$V104*AE$3,0.5*(MAX(AE$4:AE103)+1))),1)</f>
        <v>5</v>
      </c>
      <c r="AF104" s="10">
        <f>CEILING(IF((1-$W104+$V104*AF$3)&gt;AF103,1-$W104+$V104*AF$3,MAX(1-$W104+$V104*AF$3,0.5*(MAX(AF$4:AF103)+1))),1)</f>
        <v>4</v>
      </c>
      <c r="AG104" s="10">
        <f>CEILING(IF((1-$W104+$V104*AG$3)&gt;AG103,1-$W104+$V104*AG$3,MAX(1-$W104+$V104*AG$3,0.5*(MAX(AG$4:AG103)+1))),1)</f>
        <v>2</v>
      </c>
      <c r="AH104" s="8">
        <v>100</v>
      </c>
      <c r="AI104" s="6">
        <f t="shared" si="27"/>
        <v>40</v>
      </c>
      <c r="AJ104" s="10">
        <f>IF((-$AI104+$AH104*AJ$3)&gt;AJ103,-$AI104+$AH104*AJ$3,MAX(-$AI104+$AH104*AJ$3,0.7*MAX(AJ$4:AJ103)))</f>
        <v>24.366970206920836</v>
      </c>
      <c r="AK104" s="10">
        <f>IF((-$AI104+$AH104*AK$3)&gt;AK103,-$AI104+$AH104*AK$3,MAX(-$AI104+$AH104*AK$3,0.7*MAX(AK$4:AK103)))</f>
        <v>22.715320319999993</v>
      </c>
      <c r="AL104" s="10">
        <f>IF((-$AI104+$AH104*AL$3)&gt;AL103,-$AI104+$AH104*AL$3,MAX(-$AI104+$AH104*AL$3,0.7*MAX(AL$4:AL103)))</f>
        <v>20.999294939977126</v>
      </c>
      <c r="AM104" s="10">
        <f>IF((-$AI104+$AH104*AM$3)&gt;AM103,-$AI104+$AH104*AM$3,MAX(-$AI104+$AH104*AM$3,0.7*MAX(AM$4:AM103)))</f>
        <v>19.211163784883951</v>
      </c>
      <c r="AN104" s="10">
        <f>IF((-$AI104+$AH104*AN$3)&gt;AN103,-$AI104+$AH104*AN$3,MAX(-$AI104+$AH104*AN$3,0.7*MAX(AN$4:AN103)))</f>
        <v>17.333899907306211</v>
      </c>
      <c r="AO104" s="10">
        <f>IF((-$AI104+$AH104*AO$3)&gt;AO103,-$AI104+$AH104*AO$3,MAX(-$AI104+$AH104*AO$3,0.7*MAX(AO$4:AO103)))</f>
        <v>15.350043595248087</v>
      </c>
      <c r="AP104" s="10">
        <f>IF((-$AI104+$AH104*AP$3)&gt;AP103,-$AI104+$AH104*AP$3,MAX(-$AI104+$AH104*AP$3,0.7*MAX(AP$4:AP103)))</f>
        <v>13.229170920000001</v>
      </c>
      <c r="AQ104" s="10">
        <f>IF((-$AI104+$AH104*AQ$3)&gt;AQ103,-$AI104+$AH104*AQ$3,MAX(-$AI104+$AH104*AQ$3,0.7*MAX(AQ$4:AQ103)))</f>
        <v>10.920426783578568</v>
      </c>
      <c r="AR104" s="10">
        <f>IF((-$AI104+$AH104*AR$3)&gt;AR103,-$AI104+$AH104*AR$3,MAX(-$AI104+$AH104*AR$3,0.7*MAX(AR$4:AR103)))</f>
        <v>8.3337754490050653</v>
      </c>
      <c r="AS104" s="10">
        <f>IF((-$AI104+$AH104*AS$3)&gt;AS103,-$AI104+$AH104*AS$3,MAX(-$AI104+$AH104*AS$3,0.7*MAX(AS$4:AS103)))</f>
        <v>5.25</v>
      </c>
      <c r="AT104" s="8">
        <v>100</v>
      </c>
      <c r="AU104" s="6">
        <f t="shared" si="28"/>
        <v>40</v>
      </c>
      <c r="AV104" s="10">
        <f t="shared" si="19"/>
        <v>9</v>
      </c>
      <c r="AW104" s="10">
        <f t="shared" si="31"/>
        <v>9</v>
      </c>
      <c r="AX104" s="10">
        <f t="shared" si="31"/>
        <v>8</v>
      </c>
      <c r="AY104" s="10">
        <f t="shared" si="31"/>
        <v>8</v>
      </c>
      <c r="AZ104" s="10">
        <f t="shared" si="31"/>
        <v>7</v>
      </c>
      <c r="BA104" s="10">
        <f t="shared" si="31"/>
        <v>7</v>
      </c>
      <c r="BB104" s="10">
        <f t="shared" si="31"/>
        <v>6</v>
      </c>
      <c r="BC104" s="10">
        <f t="shared" si="31"/>
        <v>5</v>
      </c>
      <c r="BD104" s="10">
        <f t="shared" si="31"/>
        <v>4</v>
      </c>
      <c r="BE104" s="10">
        <f t="shared" si="31"/>
        <v>3</v>
      </c>
    </row>
    <row r="105" spans="3:57">
      <c r="C105" s="1">
        <f t="shared" si="32"/>
        <v>0</v>
      </c>
      <c r="D105" s="3"/>
      <c r="E105" s="2"/>
      <c r="F105" s="2"/>
      <c r="G105" s="2">
        <f t="shared" si="23"/>
        <v>0</v>
      </c>
      <c r="H105" s="2">
        <f t="shared" si="33"/>
        <v>0</v>
      </c>
    </row>
  </sheetData>
  <mergeCells count="5">
    <mergeCell ref="L1:U1"/>
    <mergeCell ref="X1:AG1"/>
    <mergeCell ref="C1:D1"/>
    <mergeCell ref="AJ1:AS1"/>
    <mergeCell ref="AV1:BE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5"/>
  <sheetViews>
    <sheetView topLeftCell="Q1" zoomScale="70" zoomScaleNormal="70" workbookViewId="0">
      <selection activeCell="AJ5" sqref="AJ5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8" width="22.42578125" bestFit="1" customWidth="1"/>
    <col min="9" max="9" width="11.5703125" bestFit="1" customWidth="1"/>
    <col min="10" max="10" width="9.140625" customWidth="1"/>
    <col min="11" max="11" width="17.28515625" bestFit="1" customWidth="1"/>
    <col min="12" max="12" width="9.140625" customWidth="1"/>
    <col min="22" max="22" width="9.140625" customWidth="1"/>
    <col min="23" max="23" width="14.5703125" bestFit="1" customWidth="1"/>
    <col min="24" max="24" width="9.140625" customWidth="1"/>
    <col min="34" max="34" width="9.140625" customWidth="1"/>
    <col min="35" max="35" width="14.5703125" bestFit="1" customWidth="1"/>
    <col min="36" max="36" width="9.140625" customWidth="1"/>
    <col min="47" max="47" width="14.85546875" bestFit="1" customWidth="1"/>
  </cols>
  <sheetData>
    <row r="1" spans="1:56" ht="27" thickBot="1">
      <c r="C1" s="47" t="s">
        <v>7</v>
      </c>
      <c r="D1" s="48"/>
      <c r="K1" s="16" t="s">
        <v>26</v>
      </c>
      <c r="L1" s="45" t="str">
        <f>G3</f>
        <v>y=radq(0,2(x))/10</v>
      </c>
      <c r="M1" s="45"/>
      <c r="N1" s="45"/>
      <c r="O1" s="45"/>
      <c r="P1" s="45"/>
      <c r="Q1" s="45"/>
      <c r="R1" s="45"/>
      <c r="S1" s="45"/>
      <c r="T1" s="45"/>
      <c r="U1" s="45"/>
      <c r="X1" s="45" t="s">
        <v>33</v>
      </c>
      <c r="Y1" s="45"/>
      <c r="Z1" s="45"/>
      <c r="AA1" s="45"/>
      <c r="AB1" s="45"/>
      <c r="AC1" s="45"/>
      <c r="AD1" s="45"/>
      <c r="AE1" s="45"/>
      <c r="AF1" s="45"/>
      <c r="AG1" s="45"/>
      <c r="AJ1" s="45" t="s">
        <v>25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56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23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s="33" t="s">
        <v>23</v>
      </c>
      <c r="AJ2" s="18">
        <v>100</v>
      </c>
      <c r="AK2" s="19">
        <v>90</v>
      </c>
      <c r="AL2" s="19">
        <v>80</v>
      </c>
      <c r="AM2" s="19">
        <v>70</v>
      </c>
      <c r="AN2" s="19">
        <v>60</v>
      </c>
      <c r="AO2" s="19">
        <v>50</v>
      </c>
      <c r="AP2" s="19">
        <v>40</v>
      </c>
      <c r="AQ2" s="19">
        <v>30</v>
      </c>
      <c r="AR2" s="19">
        <v>20</v>
      </c>
      <c r="AS2" s="20">
        <v>10</v>
      </c>
      <c r="AU2">
        <v>100</v>
      </c>
      <c r="AV2">
        <v>90</v>
      </c>
      <c r="AW2">
        <v>80</v>
      </c>
      <c r="AX2">
        <v>70</v>
      </c>
      <c r="AY2">
        <v>60</v>
      </c>
      <c r="AZ2">
        <v>50</v>
      </c>
      <c r="BA2">
        <v>40</v>
      </c>
      <c r="BB2">
        <v>30</v>
      </c>
      <c r="BC2">
        <v>20</v>
      </c>
      <c r="BD2">
        <v>10</v>
      </c>
    </row>
    <row r="3" spans="1:56">
      <c r="A3" t="s">
        <v>2</v>
      </c>
      <c r="B3">
        <v>50</v>
      </c>
      <c r="C3" s="9" t="s">
        <v>0</v>
      </c>
      <c r="D3" s="4" t="s">
        <v>4</v>
      </c>
      <c r="E3" s="5" t="s">
        <v>3</v>
      </c>
      <c r="F3" s="35" t="s">
        <v>6</v>
      </c>
      <c r="G3" s="5" t="s">
        <v>45</v>
      </c>
      <c r="H3" s="5"/>
      <c r="J3" s="12" t="s">
        <v>1</v>
      </c>
      <c r="K3" s="16"/>
      <c r="L3" s="11">
        <f t="array" ref="L3">INDEX($G$5:$G$95,MATCH(TRUE,EXACT(L2,$C$5:$C$95),0))</f>
        <v>0.44721359549995798</v>
      </c>
      <c r="M3" s="11">
        <f t="array" ref="M3">INDEX($G$5:$G$95,MATCH(TRUE,EXACT(M2,$C$5:$C$95),0))</f>
        <v>0.42426406871192845</v>
      </c>
      <c r="N3" s="11">
        <f t="array" ref="N3">INDEX($G$5:$G$95,MATCH(TRUE,EXACT(N2,$C$5:$C$95),0))</f>
        <v>0.4</v>
      </c>
      <c r="O3" s="11">
        <f t="array" ref="O3">INDEX($G$5:$G$95,MATCH(TRUE,EXACT(O2,$C$5:$C$95),0))</f>
        <v>0.37416573867739411</v>
      </c>
      <c r="P3" s="11">
        <f t="array" ref="P3">INDEX($G$5:$G$95,MATCH(TRUE,EXACT(P2,$C$5:$C$95),0))</f>
        <v>0.34641016151377546</v>
      </c>
      <c r="Q3" s="11">
        <f t="array" ref="Q3">INDEX($G$5:$G$95,MATCH(TRUE,EXACT(Q2,$C$5:$C$95),0))</f>
        <v>0.31622776601683794</v>
      </c>
      <c r="R3" s="11">
        <f t="array" ref="R3">INDEX($G$5:$G$95,MATCH(TRUE,EXACT(R2,$C$5:$C$95),0))</f>
        <v>0.28284271247461901</v>
      </c>
      <c r="S3" s="11">
        <f t="array" ref="S3">INDEX($G$5:$G$95,MATCH(TRUE,EXACT(S2,$C$5:$C$95),0))</f>
        <v>0.2449489742783178</v>
      </c>
      <c r="T3" s="11">
        <f t="array" ref="T3">INDEX($G$5:$G$95,MATCH(TRUE,EXACT(T2,$C$5:$C$95),0))</f>
        <v>0.2</v>
      </c>
      <c r="U3" s="11">
        <f t="array" ref="U3">INDEX($G$5:$G$95,MATCH(TRUE,EXACT(U2,$C$5:$C$95),0))</f>
        <v>0.1414213562373095</v>
      </c>
      <c r="V3" s="12" t="s">
        <v>1</v>
      </c>
      <c r="W3" s="12" t="s">
        <v>19</v>
      </c>
      <c r="X3" s="21">
        <f t="array" ref="X3">INDEX($G$5:$G$95,MATCH(TRUE,EXACT(X2,$C$5:$C$95),0))</f>
        <v>0.44721359549995798</v>
      </c>
      <c r="Y3" s="21">
        <f t="array" ref="Y3">INDEX($G$5:$G$95,MATCH(TRUE,EXACT(Y2,$C$5:$C$95),0))</f>
        <v>0.42426406871192845</v>
      </c>
      <c r="Z3" s="21">
        <f t="array" ref="Z3">INDEX($G$5:$G$95,MATCH(TRUE,EXACT(Z2,$C$5:$C$95),0))</f>
        <v>0.4</v>
      </c>
      <c r="AA3" s="21">
        <f t="array" ref="AA3">INDEX($G$5:$G$95,MATCH(TRUE,EXACT(AA2,$C$5:$C$95),0))</f>
        <v>0.37416573867739411</v>
      </c>
      <c r="AB3" s="21">
        <f t="array" ref="AB3">INDEX($G$5:$G$95,MATCH(TRUE,EXACT(AB2,$C$5:$C$95),0))</f>
        <v>0.34641016151377546</v>
      </c>
      <c r="AC3" s="21">
        <f t="array" ref="AC3">INDEX($G$5:$G$95,MATCH(TRUE,EXACT(AC2,$C$5:$C$95),0))</f>
        <v>0.31622776601683794</v>
      </c>
      <c r="AD3" s="21">
        <f t="array" ref="AD3">INDEX($G$5:$G$95,MATCH(TRUE,EXACT(AD2,$C$5:$C$95),0))</f>
        <v>0.28284271247461901</v>
      </c>
      <c r="AE3" s="21">
        <f t="array" ref="AE3">INDEX($G$5:$G$95,MATCH(TRUE,EXACT(AE2,$C$5:$C$95),0))</f>
        <v>0.2449489742783178</v>
      </c>
      <c r="AF3" s="21">
        <f t="array" ref="AF3">INDEX($G$5:$G$95,MATCH(TRUE,EXACT(AF2,$C$5:$C$95),0))</f>
        <v>0.2</v>
      </c>
      <c r="AG3" s="21">
        <f t="array" ref="AG3">INDEX($G$5:$G$95,MATCH(TRUE,EXACT(AG2,$C$5:$C$95),0))</f>
        <v>0.1414213562373095</v>
      </c>
      <c r="AH3" s="12" t="s">
        <v>1</v>
      </c>
      <c r="AI3" s="12" t="s">
        <v>19</v>
      </c>
      <c r="AJ3" s="21">
        <f t="array" ref="AJ3">INDEX($G$5:$G$95,MATCH(TRUE,EXACT(AJ2,$C$5:$C$95),0))</f>
        <v>0.44721359549995798</v>
      </c>
      <c r="AK3" s="21">
        <f t="array" ref="AK3">INDEX($G$5:$G$95,MATCH(TRUE,EXACT(AK2,$C$5:$C$95),0))</f>
        <v>0.42426406871192845</v>
      </c>
      <c r="AL3" s="21">
        <f t="array" ref="AL3">INDEX($G$5:$G$95,MATCH(TRUE,EXACT(AL2,$C$5:$C$95),0))</f>
        <v>0.4</v>
      </c>
      <c r="AM3" s="21">
        <f t="array" ref="AM3">INDEX($G$5:$G$95,MATCH(TRUE,EXACT(AM2,$C$5:$C$95),0))</f>
        <v>0.37416573867739411</v>
      </c>
      <c r="AN3" s="21">
        <f t="array" ref="AN3">INDEX($G$5:$G$95,MATCH(TRUE,EXACT(AN2,$C$5:$C$95),0))</f>
        <v>0.34641016151377546</v>
      </c>
      <c r="AO3" s="21">
        <f t="array" ref="AO3">INDEX($G$5:$G$95,MATCH(TRUE,EXACT(AO2,$C$5:$C$95),0))</f>
        <v>0.31622776601683794</v>
      </c>
      <c r="AP3" s="21">
        <f t="array" ref="AP3">INDEX($G$5:$G$95,MATCH(TRUE,EXACT(AP2,$C$5:$C$95),0))</f>
        <v>0.28284271247461901</v>
      </c>
      <c r="AQ3" s="21">
        <f t="array" ref="AQ3">INDEX($G$5:$G$95,MATCH(TRUE,EXACT(AQ2,$C$5:$C$95),0))</f>
        <v>0.2449489742783178</v>
      </c>
      <c r="AR3" s="21">
        <f t="array" ref="AR3">INDEX($G$5:$G$95,MATCH(TRUE,EXACT(AR2,$C$5:$C$95),0))</f>
        <v>0.2</v>
      </c>
      <c r="AS3" s="21">
        <f t="array" ref="AS3">INDEX($G$5:$G$95,MATCH(TRUE,EXACT(AS2,$C$5:$C$95),0))</f>
        <v>0.1414213562373095</v>
      </c>
    </row>
    <row r="4" spans="1:56">
      <c r="C4" s="9"/>
      <c r="D4" s="4"/>
      <c r="E4" s="5"/>
      <c r="F4" s="35"/>
      <c r="G4" s="5"/>
      <c r="H4" s="5"/>
      <c r="J4" s="12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6">
        <v>0</v>
      </c>
      <c r="AI4" s="6">
        <f>0.004*AH4^2</f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</row>
    <row r="5" spans="1:56">
      <c r="C5" s="1">
        <v>100</v>
      </c>
      <c r="D5" s="3">
        <f>LN($C5-9)/10</f>
        <v>0.451085950651685</v>
      </c>
      <c r="E5" s="2">
        <f>SQRT($C5-9)*5/100</f>
        <v>0.47696960070847283</v>
      </c>
      <c r="F5" s="2">
        <f>SQRT(0.2*$C5-1.9)/10</f>
        <v>0.42544094772365293</v>
      </c>
      <c r="G5" s="2">
        <f>SQRT(0.2*($C5))/10</f>
        <v>0.44721359549995798</v>
      </c>
      <c r="H5" s="2"/>
      <c r="J5" s="6">
        <v>1</v>
      </c>
      <c r="K5" s="17">
        <f>0.004*$J5^2</f>
        <v>4.0000000000000001E-3</v>
      </c>
      <c r="L5" s="10">
        <f>$J5*L$3</f>
        <v>0.44721359549995798</v>
      </c>
      <c r="M5" s="10">
        <f t="shared" ref="M5:U20" si="0">$J5*M$3</f>
        <v>0.42426406871192845</v>
      </c>
      <c r="N5" s="10">
        <f t="shared" si="0"/>
        <v>0.4</v>
      </c>
      <c r="O5" s="10">
        <f t="shared" si="0"/>
        <v>0.37416573867739411</v>
      </c>
      <c r="P5" s="10">
        <f t="shared" si="0"/>
        <v>0.34641016151377546</v>
      </c>
      <c r="Q5" s="10">
        <f t="shared" si="0"/>
        <v>0.31622776601683794</v>
      </c>
      <c r="R5" s="10">
        <f t="shared" si="0"/>
        <v>0.28284271247461901</v>
      </c>
      <c r="S5" s="10">
        <f t="shared" si="0"/>
        <v>0.2449489742783178</v>
      </c>
      <c r="T5" s="10">
        <f t="shared" si="0"/>
        <v>0.2</v>
      </c>
      <c r="U5" s="10">
        <f t="shared" si="0"/>
        <v>0.1414213562373095</v>
      </c>
      <c r="V5" s="6">
        <v>1</v>
      </c>
      <c r="W5" s="6">
        <f>0.004*V5^2</f>
        <v>4.0000000000000001E-3</v>
      </c>
      <c r="X5" s="10">
        <f>CEILING(IF($V5&lt;30,1-$W5+$V5*X$3,MAX(1-$W5+$V5*X$3,X$3*20+1)),1)</f>
        <v>2</v>
      </c>
      <c r="Y5" s="10">
        <f t="shared" ref="Y5:AG20" si="1">CEILING(IF($V5&lt;30,1-$W5+$V5*Y$3,MAX(1-$W5+$V5*Y$3,Y$3*20+1)),1)</f>
        <v>2</v>
      </c>
      <c r="Z5" s="10">
        <f t="shared" si="1"/>
        <v>2</v>
      </c>
      <c r="AA5" s="10">
        <f t="shared" si="1"/>
        <v>2</v>
      </c>
      <c r="AB5" s="10">
        <f t="shared" si="1"/>
        <v>2</v>
      </c>
      <c r="AC5" s="10">
        <f t="shared" si="1"/>
        <v>2</v>
      </c>
      <c r="AD5" s="10">
        <f t="shared" si="1"/>
        <v>2</v>
      </c>
      <c r="AE5" s="10">
        <f t="shared" si="1"/>
        <v>2</v>
      </c>
      <c r="AF5" s="10">
        <f t="shared" si="1"/>
        <v>2</v>
      </c>
      <c r="AG5" s="10">
        <f t="shared" si="1"/>
        <v>2</v>
      </c>
      <c r="AH5" s="6">
        <v>1</v>
      </c>
      <c r="AI5" s="6">
        <f>0.004*AH5^2</f>
        <v>4.0000000000000001E-3</v>
      </c>
      <c r="AJ5" s="10">
        <f>IF((-$AI5+$AH5*AJ$3)&gt;AJ4,-$AI5+$AH5*AJ$3,MAX(-$AI5+$AH5*AJ$3,0.3*MAX(AJ$4:AJ4)))</f>
        <v>0.44321359549995798</v>
      </c>
      <c r="AK5" s="10">
        <f>IF((-$AI5+$AH5*AK$3)&gt;AK4,-$AI5+$AH5*AK$3,MAX(-$AI5+$AH5*AK$3,0.3*MAX(AK$4:AK4)))</f>
        <v>0.42026406871192845</v>
      </c>
      <c r="AL5" s="10">
        <f>IF((-$AI5+$AH5*AL$3)&gt;AL4,-$AI5+$AH5*AL$3,MAX(-$AI5+$AH5*AL$3,0.3*MAX(AL$4:AL4)))</f>
        <v>0.39600000000000002</v>
      </c>
      <c r="AM5" s="10">
        <f>IF((-$AI5+$AH5*AM$3)&gt;AM4,-$AI5+$AH5*AM$3,MAX(-$AI5+$AH5*AM$3,0.3*MAX(AM$4:AM4)))</f>
        <v>0.37016573867739411</v>
      </c>
      <c r="AN5" s="10">
        <f>IF((-$AI5+$AH5*AN$3)&gt;AN4,-$AI5+$AH5*AN$3,MAX(-$AI5+$AH5*AN$3,0.3*MAX(AN$4:AN4)))</f>
        <v>0.34241016151377546</v>
      </c>
      <c r="AO5" s="10">
        <f>IF((-$AI5+$AH5*AO$3)&gt;AO4,-$AI5+$AH5*AO$3,MAX(-$AI5+$AH5*AO$3,0.3*MAX(AO$4:AO4)))</f>
        <v>0.31222776601683794</v>
      </c>
      <c r="AP5" s="10">
        <f>IF((-$AI5+$AH5*AP$3)&gt;AP4,-$AI5+$AH5*AP$3,MAX(-$AI5+$AH5*AP$3,0.3*MAX(AP$4:AP4)))</f>
        <v>0.278842712474619</v>
      </c>
      <c r="AQ5" s="10">
        <f>IF((-$AI5+$AH5*AQ$3)&gt;AQ4,-$AI5+$AH5*AQ$3,MAX(-$AI5+$AH5*AQ$3,0.3*MAX(AQ$4:AQ4)))</f>
        <v>0.2409489742783178</v>
      </c>
      <c r="AR5" s="10">
        <f>IF((-$AI5+$AH5*AR$3)&gt;AR4,-$AI5+$AH5*AR$3,MAX(-$AI5+$AH5*AR$3,0.3*MAX(AR$4:AR4)))</f>
        <v>0.19600000000000001</v>
      </c>
      <c r="AS5" s="10">
        <f>IF((-$AI5+$AH5*AS$3)&gt;AS4,-$AI5+$AH5*AS$3,MAX(-$AI5+$AH5*AS$3,0.3*MAX(AS$4:AS4)))</f>
        <v>0.1374213562373095</v>
      </c>
      <c r="AU5">
        <f>0.99^(AU2)+0.5</f>
        <v>0.86603234127322892</v>
      </c>
      <c r="AV5">
        <f t="shared" ref="AV5:BD5" si="2">0.99^(AV2)+0.5</f>
        <v>0.9047319726783235</v>
      </c>
      <c r="AW5">
        <f t="shared" si="2"/>
        <v>0.94752321376381032</v>
      </c>
      <c r="AX5">
        <f t="shared" si="2"/>
        <v>0.99483865960020668</v>
      </c>
      <c r="AY5">
        <f t="shared" si="2"/>
        <v>1.0471566423907608</v>
      </c>
      <c r="AZ5">
        <f t="shared" si="2"/>
        <v>1.1050060671375361</v>
      </c>
      <c r="BA5">
        <f t="shared" si="2"/>
        <v>1.1689717585696799</v>
      </c>
      <c r="BB5">
        <f t="shared" si="2"/>
        <v>1.2397003733882801</v>
      </c>
      <c r="BC5">
        <f t="shared" si="2"/>
        <v>1.3179069375972308</v>
      </c>
      <c r="BD5">
        <f t="shared" si="2"/>
        <v>1.4043820750088043</v>
      </c>
    </row>
    <row r="6" spans="1:56">
      <c r="C6" s="1">
        <f>C5-1</f>
        <v>99</v>
      </c>
      <c r="D6" s="3">
        <f t="shared" ref="D6:D69" si="3">LN($C6-9)/10</f>
        <v>0.44998096703302648</v>
      </c>
      <c r="E6" s="2">
        <f t="shared" ref="E6:E69" si="4">SQRT($C6-9)*5/100</f>
        <v>0.47434164902525694</v>
      </c>
      <c r="F6" s="2">
        <f t="shared" ref="F6:F69" si="5">SQRT(0.2*$C6-1.9)/10</f>
        <v>0.42308391602612361</v>
      </c>
      <c r="G6" s="2">
        <f t="shared" ref="G6:G69" si="6">SQRT(0.2*($C6))/10</f>
        <v>0.44497190922573981</v>
      </c>
      <c r="H6" s="2"/>
      <c r="J6" s="7">
        <v>2</v>
      </c>
      <c r="K6" s="17">
        <f t="shared" ref="K6:K69" si="7">0.004*$J6^2</f>
        <v>1.6E-2</v>
      </c>
      <c r="L6" s="10">
        <f t="shared" ref="L6:U37" si="8">$J6*L$3</f>
        <v>0.89442719099991597</v>
      </c>
      <c r="M6" s="10">
        <f t="shared" si="0"/>
        <v>0.84852813742385691</v>
      </c>
      <c r="N6" s="10">
        <f t="shared" si="0"/>
        <v>0.8</v>
      </c>
      <c r="O6" s="10">
        <f t="shared" si="0"/>
        <v>0.74833147735478822</v>
      </c>
      <c r="P6" s="10">
        <f t="shared" si="0"/>
        <v>0.69282032302755092</v>
      </c>
      <c r="Q6" s="10">
        <f t="shared" si="0"/>
        <v>0.63245553203367588</v>
      </c>
      <c r="R6" s="10">
        <f t="shared" si="0"/>
        <v>0.56568542494923801</v>
      </c>
      <c r="S6" s="10">
        <f t="shared" si="0"/>
        <v>0.4898979485566356</v>
      </c>
      <c r="T6" s="10">
        <f t="shared" si="0"/>
        <v>0.4</v>
      </c>
      <c r="U6" s="10">
        <f t="shared" si="0"/>
        <v>0.28284271247461901</v>
      </c>
      <c r="V6" s="7">
        <v>2</v>
      </c>
      <c r="W6" s="6">
        <f t="shared" ref="W6:W69" si="9">0.004*V6^2</f>
        <v>1.6E-2</v>
      </c>
      <c r="X6" s="10">
        <f t="shared" ref="X6:AG37" si="10">CEILING(IF($V6&lt;30,1-$W6+$V6*X$3,MAX(1-$W6+$V6*X$3,X$3*20+1)),1)</f>
        <v>2</v>
      </c>
      <c r="Y6" s="10">
        <f t="shared" si="1"/>
        <v>2</v>
      </c>
      <c r="Z6" s="10">
        <f t="shared" si="1"/>
        <v>2</v>
      </c>
      <c r="AA6" s="10">
        <f t="shared" si="1"/>
        <v>2</v>
      </c>
      <c r="AB6" s="10">
        <f t="shared" si="1"/>
        <v>2</v>
      </c>
      <c r="AC6" s="10">
        <f t="shared" si="1"/>
        <v>2</v>
      </c>
      <c r="AD6" s="10">
        <f t="shared" si="1"/>
        <v>2</v>
      </c>
      <c r="AE6" s="10">
        <f t="shared" si="1"/>
        <v>2</v>
      </c>
      <c r="AF6" s="10">
        <f t="shared" si="1"/>
        <v>2</v>
      </c>
      <c r="AG6" s="10">
        <f t="shared" si="1"/>
        <v>2</v>
      </c>
      <c r="AH6" s="7">
        <v>2</v>
      </c>
      <c r="AI6" s="6">
        <f t="shared" ref="AI6:AI69" si="11">0.004*AH6^2</f>
        <v>1.6E-2</v>
      </c>
      <c r="AJ6" s="10">
        <f>IF((-$AI6+$AH6*AJ$3)&gt;AJ5,-$AI6+$AH6*AJ$3,MAX(-$AI6+$AH6*AJ$3,0.3*MAX(AJ$4:AJ5)))</f>
        <v>0.87842719099991595</v>
      </c>
      <c r="AK6" s="10">
        <f>IF((-$AI6+$AH6*AK$3)&gt;AK5,-$AI6+$AH6*AK$3,MAX(-$AI6+$AH6*AK$3,0.3*MAX(AK$4:AK5)))</f>
        <v>0.8325281374238569</v>
      </c>
      <c r="AL6" s="10">
        <f>IF((-$AI6+$AH6*AL$3)&gt;AL5,-$AI6+$AH6*AL$3,MAX(-$AI6+$AH6*AL$3,0.3*MAX(AL$4:AL5)))</f>
        <v>0.78400000000000003</v>
      </c>
      <c r="AM6" s="10">
        <f>IF((-$AI6+$AH6*AM$3)&gt;AM5,-$AI6+$AH6*AM$3,MAX(-$AI6+$AH6*AM$3,0.3*MAX(AM$4:AM5)))</f>
        <v>0.73233147735478821</v>
      </c>
      <c r="AN6" s="10">
        <f>IF((-$AI6+$AH6*AN$3)&gt;AN5,-$AI6+$AH6*AN$3,MAX(-$AI6+$AH6*AN$3,0.3*MAX(AN$4:AN5)))</f>
        <v>0.67682032302755091</v>
      </c>
      <c r="AO6" s="10">
        <f>IF((-$AI6+$AH6*AO$3)&gt;AO5,-$AI6+$AH6*AO$3,MAX(-$AI6+$AH6*AO$3,0.3*MAX(AO$4:AO5)))</f>
        <v>0.61645553203367587</v>
      </c>
      <c r="AP6" s="10">
        <f>IF((-$AI6+$AH6*AP$3)&gt;AP5,-$AI6+$AH6*AP$3,MAX(-$AI6+$AH6*AP$3,0.3*MAX(AP$4:AP5)))</f>
        <v>0.549685424949238</v>
      </c>
      <c r="AQ6" s="10">
        <f>IF((-$AI6+$AH6*AQ$3)&gt;AQ5,-$AI6+$AH6*AQ$3,MAX(-$AI6+$AH6*AQ$3,0.3*MAX(AQ$4:AQ5)))</f>
        <v>0.47389794855663558</v>
      </c>
      <c r="AR6" s="10">
        <f>IF((-$AI6+$AH6*AR$3)&gt;AR5,-$AI6+$AH6*AR$3,MAX(-$AI6+$AH6*AR$3,0.3*MAX(AR$4:AR5)))</f>
        <v>0.38400000000000001</v>
      </c>
      <c r="AS6" s="10">
        <f>IF((-$AI6+$AH6*AS$3)&gt;AS5,-$AI6+$AH6*AS$3,MAX(-$AI6+$AH6*AS$3,0.3*MAX(AS$4:AS5)))</f>
        <v>0.26684271247461899</v>
      </c>
    </row>
    <row r="7" spans="1:56">
      <c r="C7" s="1">
        <f t="shared" ref="C7:C70" si="12">C6-1</f>
        <v>98</v>
      </c>
      <c r="D7" s="3">
        <f t="shared" si="3"/>
        <v>0.44886363697321396</v>
      </c>
      <c r="E7" s="2">
        <f t="shared" si="4"/>
        <v>0.47169905660283012</v>
      </c>
      <c r="F7" s="2">
        <f t="shared" si="5"/>
        <v>0.42071367935925263</v>
      </c>
      <c r="G7" s="2">
        <f t="shared" si="6"/>
        <v>0.44271887242357311</v>
      </c>
      <c r="H7" s="2"/>
      <c r="J7" s="7">
        <v>3</v>
      </c>
      <c r="K7" s="17">
        <f t="shared" si="7"/>
        <v>3.6000000000000004E-2</v>
      </c>
      <c r="L7" s="10">
        <f t="shared" si="8"/>
        <v>1.3416407864998741</v>
      </c>
      <c r="M7" s="10">
        <f t="shared" si="0"/>
        <v>1.2727922061357853</v>
      </c>
      <c r="N7" s="10">
        <f t="shared" si="0"/>
        <v>1.2000000000000002</v>
      </c>
      <c r="O7" s="10">
        <f t="shared" si="0"/>
        <v>1.1224972160321824</v>
      </c>
      <c r="P7" s="10">
        <f t="shared" si="0"/>
        <v>1.0392304845413265</v>
      </c>
      <c r="Q7" s="10">
        <f t="shared" si="0"/>
        <v>0.94868329805051377</v>
      </c>
      <c r="R7" s="10">
        <f t="shared" si="0"/>
        <v>0.84852813742385702</v>
      </c>
      <c r="S7" s="10">
        <f t="shared" si="0"/>
        <v>0.73484692283495345</v>
      </c>
      <c r="T7" s="10">
        <f t="shared" si="0"/>
        <v>0.60000000000000009</v>
      </c>
      <c r="U7" s="10">
        <f t="shared" si="0"/>
        <v>0.42426406871192851</v>
      </c>
      <c r="V7" s="7">
        <v>3</v>
      </c>
      <c r="W7" s="6">
        <f t="shared" si="9"/>
        <v>3.6000000000000004E-2</v>
      </c>
      <c r="X7" s="10">
        <f t="shared" si="10"/>
        <v>3</v>
      </c>
      <c r="Y7" s="10">
        <f t="shared" si="1"/>
        <v>3</v>
      </c>
      <c r="Z7" s="10">
        <f t="shared" si="1"/>
        <v>3</v>
      </c>
      <c r="AA7" s="10">
        <f t="shared" si="1"/>
        <v>3</v>
      </c>
      <c r="AB7" s="10">
        <f t="shared" si="1"/>
        <v>3</v>
      </c>
      <c r="AC7" s="10">
        <f t="shared" si="1"/>
        <v>2</v>
      </c>
      <c r="AD7" s="10">
        <f t="shared" si="1"/>
        <v>2</v>
      </c>
      <c r="AE7" s="10">
        <f t="shared" si="1"/>
        <v>2</v>
      </c>
      <c r="AF7" s="10">
        <f t="shared" si="1"/>
        <v>2</v>
      </c>
      <c r="AG7" s="10">
        <f t="shared" si="1"/>
        <v>2</v>
      </c>
      <c r="AH7" s="7">
        <v>3</v>
      </c>
      <c r="AI7" s="6">
        <f t="shared" si="11"/>
        <v>3.6000000000000004E-2</v>
      </c>
      <c r="AJ7" s="10">
        <f>IF((-$AI7+$AH7*AJ$3)&gt;AJ6,-$AI7+$AH7*AJ$3,MAX(-$AI7+$AH7*AJ$3,0.3*MAX(AJ$4:AJ6)))</f>
        <v>1.305640786499874</v>
      </c>
      <c r="AK7" s="10">
        <f>IF((-$AI7+$AH7*AK$3)&gt;AK6,-$AI7+$AH7*AK$3,MAX(-$AI7+$AH7*AK$3,0.3*MAX(AK$4:AK6)))</f>
        <v>1.2367922061357852</v>
      </c>
      <c r="AL7" s="10">
        <f>IF((-$AI7+$AH7*AL$3)&gt;AL6,-$AI7+$AH7*AL$3,MAX(-$AI7+$AH7*AL$3,0.3*MAX(AL$4:AL6)))</f>
        <v>1.1640000000000001</v>
      </c>
      <c r="AM7" s="10">
        <f>IF((-$AI7+$AH7*AM$3)&gt;AM6,-$AI7+$AH7*AM$3,MAX(-$AI7+$AH7*AM$3,0.3*MAX(AM$4:AM6)))</f>
        <v>1.0864972160321824</v>
      </c>
      <c r="AN7" s="10">
        <f>IF((-$AI7+$AH7*AN$3)&gt;AN6,-$AI7+$AH7*AN$3,MAX(-$AI7+$AH7*AN$3,0.3*MAX(AN$4:AN6)))</f>
        <v>1.0032304845413265</v>
      </c>
      <c r="AO7" s="10">
        <f>IF((-$AI7+$AH7*AO$3)&gt;AO6,-$AI7+$AH7*AO$3,MAX(-$AI7+$AH7*AO$3,0.3*MAX(AO$4:AO6)))</f>
        <v>0.91268329805051374</v>
      </c>
      <c r="AP7" s="10">
        <f>IF((-$AI7+$AH7*AP$3)&gt;AP6,-$AI7+$AH7*AP$3,MAX(-$AI7+$AH7*AP$3,0.3*MAX(AP$4:AP6)))</f>
        <v>0.81252813742385699</v>
      </c>
      <c r="AQ7" s="10">
        <f>IF((-$AI7+$AH7*AQ$3)&gt;AQ6,-$AI7+$AH7*AQ$3,MAX(-$AI7+$AH7*AQ$3,0.3*MAX(AQ$4:AQ6)))</f>
        <v>0.69884692283495342</v>
      </c>
      <c r="AR7" s="10">
        <f>IF((-$AI7+$AH7*AR$3)&gt;AR6,-$AI7+$AH7*AR$3,MAX(-$AI7+$AH7*AR$3,0.3*MAX(AR$4:AR6)))</f>
        <v>0.56400000000000006</v>
      </c>
      <c r="AS7" s="10">
        <f>IF((-$AI7+$AH7*AS$3)&gt;AS6,-$AI7+$AH7*AS$3,MAX(-$AI7+$AH7*AS$3,0.3*MAX(AS$4:AS6)))</f>
        <v>0.38826406871192853</v>
      </c>
      <c r="AU7">
        <f>0.1/(AU2+3) +0.5</f>
        <v>0.50097087378640781</v>
      </c>
      <c r="AV7">
        <f t="shared" ref="AV7:BD7" si="13">0.1/(AV2+3) +0.5</f>
        <v>0.50107526881720432</v>
      </c>
      <c r="AW7">
        <f t="shared" si="13"/>
        <v>0.50120481927710847</v>
      </c>
      <c r="AX7">
        <f t="shared" si="13"/>
        <v>0.50136986301369868</v>
      </c>
      <c r="AY7">
        <f t="shared" si="13"/>
        <v>0.50158730158730158</v>
      </c>
      <c r="AZ7">
        <f t="shared" si="13"/>
        <v>0.50188679245283019</v>
      </c>
      <c r="BA7">
        <f t="shared" si="13"/>
        <v>0.50232558139534889</v>
      </c>
      <c r="BB7">
        <f t="shared" si="13"/>
        <v>0.50303030303030305</v>
      </c>
      <c r="BC7">
        <f t="shared" si="13"/>
        <v>0.5043478260869565</v>
      </c>
      <c r="BD7">
        <f t="shared" si="13"/>
        <v>0.50769230769230766</v>
      </c>
    </row>
    <row r="8" spans="1:56">
      <c r="C8" s="1">
        <f t="shared" si="12"/>
        <v>97</v>
      </c>
      <c r="D8" s="3">
        <f t="shared" si="3"/>
        <v>0.44773368144782066</v>
      </c>
      <c r="E8" s="2">
        <f t="shared" si="4"/>
        <v>0.46904157598234297</v>
      </c>
      <c r="F8" s="2">
        <f t="shared" si="5"/>
        <v>0.41833001326703778</v>
      </c>
      <c r="G8" s="2">
        <f t="shared" si="6"/>
        <v>0.44045431091090481</v>
      </c>
      <c r="H8" s="2"/>
      <c r="J8" s="7">
        <v>4</v>
      </c>
      <c r="K8" s="17">
        <f t="shared" si="7"/>
        <v>6.4000000000000001E-2</v>
      </c>
      <c r="L8" s="10">
        <f t="shared" si="8"/>
        <v>1.7888543819998319</v>
      </c>
      <c r="M8" s="10">
        <f t="shared" si="0"/>
        <v>1.6970562748477138</v>
      </c>
      <c r="N8" s="10">
        <f t="shared" si="0"/>
        <v>1.6</v>
      </c>
      <c r="O8" s="10">
        <f t="shared" si="0"/>
        <v>1.4966629547095764</v>
      </c>
      <c r="P8" s="10">
        <f t="shared" si="0"/>
        <v>1.3856406460551018</v>
      </c>
      <c r="Q8" s="10">
        <f t="shared" si="0"/>
        <v>1.2649110640673518</v>
      </c>
      <c r="R8" s="10">
        <f t="shared" si="0"/>
        <v>1.131370849898476</v>
      </c>
      <c r="S8" s="10">
        <f t="shared" si="0"/>
        <v>0.9797958971132712</v>
      </c>
      <c r="T8" s="10">
        <f t="shared" si="0"/>
        <v>0.8</v>
      </c>
      <c r="U8" s="10">
        <f t="shared" si="0"/>
        <v>0.56568542494923801</v>
      </c>
      <c r="V8" s="7">
        <v>4</v>
      </c>
      <c r="W8" s="6">
        <f t="shared" si="9"/>
        <v>6.4000000000000001E-2</v>
      </c>
      <c r="X8" s="10">
        <f t="shared" si="10"/>
        <v>3</v>
      </c>
      <c r="Y8" s="10">
        <f t="shared" si="1"/>
        <v>3</v>
      </c>
      <c r="Z8" s="10">
        <f t="shared" si="1"/>
        <v>3</v>
      </c>
      <c r="AA8" s="10">
        <f t="shared" si="1"/>
        <v>3</v>
      </c>
      <c r="AB8" s="10">
        <f t="shared" si="1"/>
        <v>3</v>
      </c>
      <c r="AC8" s="10">
        <f t="shared" si="1"/>
        <v>3</v>
      </c>
      <c r="AD8" s="10">
        <f t="shared" si="1"/>
        <v>3</v>
      </c>
      <c r="AE8" s="10">
        <f t="shared" si="1"/>
        <v>2</v>
      </c>
      <c r="AF8" s="10">
        <f t="shared" si="1"/>
        <v>2</v>
      </c>
      <c r="AG8" s="10">
        <f t="shared" si="1"/>
        <v>2</v>
      </c>
      <c r="AH8" s="7">
        <v>4</v>
      </c>
      <c r="AI8" s="6">
        <f t="shared" si="11"/>
        <v>6.4000000000000001E-2</v>
      </c>
      <c r="AJ8" s="10">
        <f>IF((-$AI8+$AH8*AJ$3)&gt;AJ7,-$AI8+$AH8*AJ$3,MAX(-$AI8+$AH8*AJ$3,0.3*MAX(AJ$4:AJ7)))</f>
        <v>1.7248543819998319</v>
      </c>
      <c r="AK8" s="10">
        <f>IF((-$AI8+$AH8*AK$3)&gt;AK7,-$AI8+$AH8*AK$3,MAX(-$AI8+$AH8*AK$3,0.3*MAX(AK$4:AK7)))</f>
        <v>1.6330562748477138</v>
      </c>
      <c r="AL8" s="10">
        <f>IF((-$AI8+$AH8*AL$3)&gt;AL7,-$AI8+$AH8*AL$3,MAX(-$AI8+$AH8*AL$3,0.3*MAX(AL$4:AL7)))</f>
        <v>1.536</v>
      </c>
      <c r="AM8" s="10">
        <f>IF((-$AI8+$AH8*AM$3)&gt;AM7,-$AI8+$AH8*AM$3,MAX(-$AI8+$AH8*AM$3,0.3*MAX(AM$4:AM7)))</f>
        <v>1.4326629547095764</v>
      </c>
      <c r="AN8" s="10">
        <f>IF((-$AI8+$AH8*AN$3)&gt;AN7,-$AI8+$AH8*AN$3,MAX(-$AI8+$AH8*AN$3,0.3*MAX(AN$4:AN7)))</f>
        <v>1.3216406460551018</v>
      </c>
      <c r="AO8" s="10">
        <f>IF((-$AI8+$AH8*AO$3)&gt;AO7,-$AI8+$AH8*AO$3,MAX(-$AI8+$AH8*AO$3,0.3*MAX(AO$4:AO7)))</f>
        <v>1.2009110640673517</v>
      </c>
      <c r="AP8" s="10">
        <f>IF((-$AI8+$AH8*AP$3)&gt;AP7,-$AI8+$AH8*AP$3,MAX(-$AI8+$AH8*AP$3,0.3*MAX(AP$4:AP7)))</f>
        <v>1.067370849898476</v>
      </c>
      <c r="AQ8" s="10">
        <f>IF((-$AI8+$AH8*AQ$3)&gt;AQ7,-$AI8+$AH8*AQ$3,MAX(-$AI8+$AH8*AQ$3,0.3*MAX(AQ$4:AQ7)))</f>
        <v>0.91579589711327114</v>
      </c>
      <c r="AR8" s="10">
        <f>IF((-$AI8+$AH8*AR$3)&gt;AR7,-$AI8+$AH8*AR$3,MAX(-$AI8+$AH8*AR$3,0.3*MAX(AR$4:AR7)))</f>
        <v>0.73599999999999999</v>
      </c>
      <c r="AS8" s="10">
        <f>IF((-$AI8+$AH8*AS$3)&gt;AS7,-$AI8+$AH8*AS$3,MAX(-$AI8+$AH8*AS$3,0.3*MAX(AS$4:AS7)))</f>
        <v>0.50168542494923796</v>
      </c>
    </row>
    <row r="9" spans="1:56">
      <c r="C9" s="1">
        <f t="shared" si="12"/>
        <v>96</v>
      </c>
      <c r="D9" s="3">
        <f t="shared" si="3"/>
        <v>0.44659081186545835</v>
      </c>
      <c r="E9" s="2">
        <f t="shared" si="4"/>
        <v>0.46636895265444084</v>
      </c>
      <c r="F9" s="2">
        <f t="shared" si="5"/>
        <v>0.41593268686170848</v>
      </c>
      <c r="G9" s="2">
        <f t="shared" si="6"/>
        <v>0.43817804600413296</v>
      </c>
      <c r="H9" s="2"/>
      <c r="J9" s="7">
        <v>5</v>
      </c>
      <c r="K9" s="17">
        <f t="shared" si="7"/>
        <v>0.1</v>
      </c>
      <c r="L9" s="10">
        <f t="shared" si="8"/>
        <v>2.2360679774997898</v>
      </c>
      <c r="M9" s="10">
        <f t="shared" si="0"/>
        <v>2.1213203435596424</v>
      </c>
      <c r="N9" s="10">
        <f t="shared" si="0"/>
        <v>2</v>
      </c>
      <c r="O9" s="10">
        <f t="shared" si="0"/>
        <v>1.8708286933869704</v>
      </c>
      <c r="P9" s="10">
        <f t="shared" si="0"/>
        <v>1.7320508075688772</v>
      </c>
      <c r="Q9" s="10">
        <f t="shared" si="0"/>
        <v>1.5811388300841898</v>
      </c>
      <c r="R9" s="10">
        <f t="shared" si="0"/>
        <v>1.4142135623730949</v>
      </c>
      <c r="S9" s="10">
        <f t="shared" si="0"/>
        <v>1.2247448713915889</v>
      </c>
      <c r="T9" s="10">
        <f t="shared" si="0"/>
        <v>1</v>
      </c>
      <c r="U9" s="10">
        <f t="shared" si="0"/>
        <v>0.70710678118654746</v>
      </c>
      <c r="V9" s="7">
        <v>5</v>
      </c>
      <c r="W9" s="6">
        <f t="shared" si="9"/>
        <v>0.1</v>
      </c>
      <c r="X9" s="10">
        <f t="shared" si="10"/>
        <v>4</v>
      </c>
      <c r="Y9" s="10">
        <f t="shared" si="1"/>
        <v>4</v>
      </c>
      <c r="Z9" s="10">
        <f t="shared" si="1"/>
        <v>3</v>
      </c>
      <c r="AA9" s="10">
        <f t="shared" si="1"/>
        <v>3</v>
      </c>
      <c r="AB9" s="10">
        <f t="shared" si="1"/>
        <v>3</v>
      </c>
      <c r="AC9" s="10">
        <f t="shared" si="1"/>
        <v>3</v>
      </c>
      <c r="AD9" s="10">
        <f t="shared" si="1"/>
        <v>3</v>
      </c>
      <c r="AE9" s="10">
        <f t="shared" si="1"/>
        <v>3</v>
      </c>
      <c r="AF9" s="10">
        <f t="shared" si="1"/>
        <v>2</v>
      </c>
      <c r="AG9" s="10">
        <f t="shared" si="1"/>
        <v>2</v>
      </c>
      <c r="AH9" s="7">
        <v>5</v>
      </c>
      <c r="AI9" s="6">
        <f t="shared" si="11"/>
        <v>0.1</v>
      </c>
      <c r="AJ9" s="10">
        <f>IF((-$AI9+$AH9*AJ$3)&gt;AJ8,-$AI9+$AH9*AJ$3,MAX(-$AI9+$AH9*AJ$3,0.3*MAX(AJ$4:AJ8)))</f>
        <v>2.1360679774997897</v>
      </c>
      <c r="AK9" s="10">
        <f>IF((-$AI9+$AH9*AK$3)&gt;AK8,-$AI9+$AH9*AK$3,MAX(-$AI9+$AH9*AK$3,0.3*MAX(AK$4:AK8)))</f>
        <v>2.0213203435596423</v>
      </c>
      <c r="AL9" s="10">
        <f>IF((-$AI9+$AH9*AL$3)&gt;AL8,-$AI9+$AH9*AL$3,MAX(-$AI9+$AH9*AL$3,0.3*MAX(AL$4:AL8)))</f>
        <v>1.9</v>
      </c>
      <c r="AM9" s="10">
        <f>IF((-$AI9+$AH9*AM$3)&gt;AM8,-$AI9+$AH9*AM$3,MAX(-$AI9+$AH9*AM$3,0.3*MAX(AM$4:AM8)))</f>
        <v>1.7708286933869704</v>
      </c>
      <c r="AN9" s="10">
        <f>IF((-$AI9+$AH9*AN$3)&gt;AN8,-$AI9+$AH9*AN$3,MAX(-$AI9+$AH9*AN$3,0.3*MAX(AN$4:AN8)))</f>
        <v>1.6320508075688771</v>
      </c>
      <c r="AO9" s="10">
        <f>IF((-$AI9+$AH9*AO$3)&gt;AO8,-$AI9+$AH9*AO$3,MAX(-$AI9+$AH9*AO$3,0.3*MAX(AO$4:AO8)))</f>
        <v>1.4811388300841897</v>
      </c>
      <c r="AP9" s="10">
        <f>IF((-$AI9+$AH9*AP$3)&gt;AP8,-$AI9+$AH9*AP$3,MAX(-$AI9+$AH9*AP$3,0.3*MAX(AP$4:AP8)))</f>
        <v>1.3142135623730948</v>
      </c>
      <c r="AQ9" s="10">
        <f>IF((-$AI9+$AH9*AQ$3)&gt;AQ8,-$AI9+$AH9*AQ$3,MAX(-$AI9+$AH9*AQ$3,0.3*MAX(AQ$4:AQ8)))</f>
        <v>1.1247448713915889</v>
      </c>
      <c r="AR9" s="10">
        <f>IF((-$AI9+$AH9*AR$3)&gt;AR8,-$AI9+$AH9*AR$3,MAX(-$AI9+$AH9*AR$3,0.3*MAX(AR$4:AR8)))</f>
        <v>0.9</v>
      </c>
      <c r="AS9" s="10">
        <f>IF((-$AI9+$AH9*AS$3)&gt;AS8,-$AI9+$AH9*AS$3,MAX(-$AI9+$AH9*AS$3,0.3*MAX(AS$4:AS8)))</f>
        <v>0.60710678118654748</v>
      </c>
    </row>
    <row r="10" spans="1:56">
      <c r="C10" s="1">
        <f t="shared" si="12"/>
        <v>95</v>
      </c>
      <c r="D10" s="3">
        <f t="shared" si="3"/>
        <v>0.44543472962535074</v>
      </c>
      <c r="E10" s="2">
        <f t="shared" si="4"/>
        <v>0.46368092477478517</v>
      </c>
      <c r="F10" s="2">
        <f t="shared" si="5"/>
        <v>0.41352146256270672</v>
      </c>
      <c r="G10" s="2">
        <f t="shared" si="6"/>
        <v>0.43588989435406739</v>
      </c>
      <c r="H10" s="2"/>
      <c r="J10" s="7">
        <v>6</v>
      </c>
      <c r="K10" s="17">
        <f t="shared" si="7"/>
        <v>0.14400000000000002</v>
      </c>
      <c r="L10" s="10">
        <f t="shared" si="8"/>
        <v>2.6832815729997481</v>
      </c>
      <c r="M10" s="10">
        <f t="shared" si="0"/>
        <v>2.5455844122715705</v>
      </c>
      <c r="N10" s="10">
        <f t="shared" si="0"/>
        <v>2.4000000000000004</v>
      </c>
      <c r="O10" s="10">
        <f t="shared" si="0"/>
        <v>2.2449944320643649</v>
      </c>
      <c r="P10" s="10">
        <f t="shared" si="0"/>
        <v>2.078460969082653</v>
      </c>
      <c r="Q10" s="10">
        <f t="shared" si="0"/>
        <v>1.8973665961010275</v>
      </c>
      <c r="R10" s="10">
        <f t="shared" si="0"/>
        <v>1.697056274847714</v>
      </c>
      <c r="S10" s="10">
        <f t="shared" si="0"/>
        <v>1.4696938456699069</v>
      </c>
      <c r="T10" s="10">
        <f t="shared" si="0"/>
        <v>1.2000000000000002</v>
      </c>
      <c r="U10" s="10">
        <f t="shared" si="0"/>
        <v>0.84852813742385702</v>
      </c>
      <c r="V10" s="7">
        <v>6</v>
      </c>
      <c r="W10" s="6">
        <f t="shared" si="9"/>
        <v>0.14400000000000002</v>
      </c>
      <c r="X10" s="10">
        <f t="shared" si="10"/>
        <v>4</v>
      </c>
      <c r="Y10" s="10">
        <f t="shared" si="1"/>
        <v>4</v>
      </c>
      <c r="Z10" s="10">
        <f t="shared" si="1"/>
        <v>4</v>
      </c>
      <c r="AA10" s="10">
        <f t="shared" si="1"/>
        <v>4</v>
      </c>
      <c r="AB10" s="10">
        <f t="shared" si="1"/>
        <v>3</v>
      </c>
      <c r="AC10" s="10">
        <f t="shared" si="1"/>
        <v>3</v>
      </c>
      <c r="AD10" s="10">
        <f t="shared" si="1"/>
        <v>3</v>
      </c>
      <c r="AE10" s="10">
        <f t="shared" si="1"/>
        <v>3</v>
      </c>
      <c r="AF10" s="10">
        <f t="shared" si="1"/>
        <v>3</v>
      </c>
      <c r="AG10" s="10">
        <f t="shared" si="1"/>
        <v>2</v>
      </c>
      <c r="AH10" s="7">
        <v>6</v>
      </c>
      <c r="AI10" s="6">
        <f t="shared" si="11"/>
        <v>0.14400000000000002</v>
      </c>
      <c r="AJ10" s="10">
        <f>IF((-$AI10+$AH10*AJ$3)&gt;AJ9,-$AI10+$AH10*AJ$3,MAX(-$AI10+$AH10*AJ$3,0.3*MAX(AJ$4:AJ9)))</f>
        <v>2.539281572999748</v>
      </c>
      <c r="AK10" s="10">
        <f>IF((-$AI10+$AH10*AK$3)&gt;AK9,-$AI10+$AH10*AK$3,MAX(-$AI10+$AH10*AK$3,0.3*MAX(AK$4:AK9)))</f>
        <v>2.4015844122715704</v>
      </c>
      <c r="AL10" s="10">
        <f>IF((-$AI10+$AH10*AL$3)&gt;AL9,-$AI10+$AH10*AL$3,MAX(-$AI10+$AH10*AL$3,0.3*MAX(AL$4:AL9)))</f>
        <v>2.2560000000000002</v>
      </c>
      <c r="AM10" s="10">
        <f>IF((-$AI10+$AH10*AM$3)&gt;AM9,-$AI10+$AH10*AM$3,MAX(-$AI10+$AH10*AM$3,0.3*MAX(AM$4:AM9)))</f>
        <v>2.1009944320643648</v>
      </c>
      <c r="AN10" s="10">
        <f>IF((-$AI10+$AH10*AN$3)&gt;AN9,-$AI10+$AH10*AN$3,MAX(-$AI10+$AH10*AN$3,0.3*MAX(AN$4:AN9)))</f>
        <v>1.9344609690826529</v>
      </c>
      <c r="AO10" s="10">
        <f>IF((-$AI10+$AH10*AO$3)&gt;AO9,-$AI10+$AH10*AO$3,MAX(-$AI10+$AH10*AO$3,0.3*MAX(AO$4:AO9)))</f>
        <v>1.7533665961010274</v>
      </c>
      <c r="AP10" s="10">
        <f>IF((-$AI10+$AH10*AP$3)&gt;AP9,-$AI10+$AH10*AP$3,MAX(-$AI10+$AH10*AP$3,0.3*MAX(AP$4:AP9)))</f>
        <v>1.5530562748477141</v>
      </c>
      <c r="AQ10" s="10">
        <f>IF((-$AI10+$AH10*AQ$3)&gt;AQ9,-$AI10+$AH10*AQ$3,MAX(-$AI10+$AH10*AQ$3,0.3*MAX(AQ$4:AQ9)))</f>
        <v>1.3256938456699068</v>
      </c>
      <c r="AR10" s="10">
        <f>IF((-$AI10+$AH10*AR$3)&gt;AR9,-$AI10+$AH10*AR$3,MAX(-$AI10+$AH10*AR$3,0.3*MAX(AR$4:AR9)))</f>
        <v>1.056</v>
      </c>
      <c r="AS10" s="10">
        <f>IF((-$AI10+$AH10*AS$3)&gt;AS9,-$AI10+$AH10*AS$3,MAX(-$AI10+$AH10*AS$3,0.3*MAX(AS$4:AS9)))</f>
        <v>0.704528137423857</v>
      </c>
    </row>
    <row r="11" spans="1:56">
      <c r="C11" s="1">
        <f t="shared" si="12"/>
        <v>94</v>
      </c>
      <c r="D11" s="3">
        <f t="shared" si="3"/>
        <v>0.44426512564903164</v>
      </c>
      <c r="E11" s="2">
        <f t="shared" si="4"/>
        <v>0.46097722286464432</v>
      </c>
      <c r="F11" s="2">
        <f t="shared" si="5"/>
        <v>0.41109609582188933</v>
      </c>
      <c r="G11" s="2">
        <f t="shared" si="6"/>
        <v>0.43358966777357599</v>
      </c>
      <c r="H11" s="2"/>
      <c r="J11" s="7">
        <v>7</v>
      </c>
      <c r="K11" s="17">
        <f t="shared" si="7"/>
        <v>0.19600000000000001</v>
      </c>
      <c r="L11" s="10">
        <f t="shared" si="8"/>
        <v>3.130495168499706</v>
      </c>
      <c r="M11" s="10">
        <f t="shared" si="0"/>
        <v>2.9698484809834991</v>
      </c>
      <c r="N11" s="10">
        <f t="shared" si="0"/>
        <v>2.8000000000000003</v>
      </c>
      <c r="O11" s="10">
        <f t="shared" si="0"/>
        <v>2.6191601707417589</v>
      </c>
      <c r="P11" s="10">
        <f t="shared" si="0"/>
        <v>2.4248711305964283</v>
      </c>
      <c r="Q11" s="10">
        <f t="shared" si="0"/>
        <v>2.2135943621178655</v>
      </c>
      <c r="R11" s="10">
        <f t="shared" si="0"/>
        <v>1.9798989873223332</v>
      </c>
      <c r="S11" s="10">
        <f t="shared" si="0"/>
        <v>1.7146428199482247</v>
      </c>
      <c r="T11" s="10">
        <f t="shared" si="0"/>
        <v>1.4000000000000001</v>
      </c>
      <c r="U11" s="10">
        <f t="shared" si="0"/>
        <v>0.98994949366116658</v>
      </c>
      <c r="V11" s="7">
        <v>7</v>
      </c>
      <c r="W11" s="6">
        <f t="shared" si="9"/>
        <v>0.19600000000000001</v>
      </c>
      <c r="X11" s="10">
        <f t="shared" si="10"/>
        <v>4</v>
      </c>
      <c r="Y11" s="10">
        <f t="shared" si="1"/>
        <v>4</v>
      </c>
      <c r="Z11" s="10">
        <f t="shared" si="1"/>
        <v>4</v>
      </c>
      <c r="AA11" s="10">
        <f t="shared" si="1"/>
        <v>4</v>
      </c>
      <c r="AB11" s="10">
        <f t="shared" si="1"/>
        <v>4</v>
      </c>
      <c r="AC11" s="10">
        <f t="shared" si="1"/>
        <v>4</v>
      </c>
      <c r="AD11" s="10">
        <f t="shared" si="1"/>
        <v>3</v>
      </c>
      <c r="AE11" s="10">
        <f t="shared" si="1"/>
        <v>3</v>
      </c>
      <c r="AF11" s="10">
        <f t="shared" si="1"/>
        <v>3</v>
      </c>
      <c r="AG11" s="10">
        <f t="shared" si="1"/>
        <v>2</v>
      </c>
      <c r="AH11" s="7">
        <v>7</v>
      </c>
      <c r="AI11" s="6">
        <f t="shared" si="11"/>
        <v>0.19600000000000001</v>
      </c>
      <c r="AJ11" s="10">
        <f>IF((-$AI11+$AH11*AJ$3)&gt;AJ10,-$AI11+$AH11*AJ$3,MAX(-$AI11+$AH11*AJ$3,0.3*MAX(AJ$4:AJ10)))</f>
        <v>2.9344951684997058</v>
      </c>
      <c r="AK11" s="10">
        <f>IF((-$AI11+$AH11*AK$3)&gt;AK10,-$AI11+$AH11*AK$3,MAX(-$AI11+$AH11*AK$3,0.3*MAX(AK$4:AK10)))</f>
        <v>2.7738484809834989</v>
      </c>
      <c r="AL11" s="10">
        <f>IF((-$AI11+$AH11*AL$3)&gt;AL10,-$AI11+$AH11*AL$3,MAX(-$AI11+$AH11*AL$3,0.3*MAX(AL$4:AL10)))</f>
        <v>2.6040000000000001</v>
      </c>
      <c r="AM11" s="10">
        <f>IF((-$AI11+$AH11*AM$3)&gt;AM10,-$AI11+$AH11*AM$3,MAX(-$AI11+$AH11*AM$3,0.3*MAX(AM$4:AM10)))</f>
        <v>2.4231601707417587</v>
      </c>
      <c r="AN11" s="10">
        <f>IF((-$AI11+$AH11*AN$3)&gt;AN10,-$AI11+$AH11*AN$3,MAX(-$AI11+$AH11*AN$3,0.3*MAX(AN$4:AN10)))</f>
        <v>2.2288711305964282</v>
      </c>
      <c r="AO11" s="10">
        <f>IF((-$AI11+$AH11*AO$3)&gt;AO10,-$AI11+$AH11*AO$3,MAX(-$AI11+$AH11*AO$3,0.3*MAX(AO$4:AO10)))</f>
        <v>2.0175943621178654</v>
      </c>
      <c r="AP11" s="10">
        <f>IF((-$AI11+$AH11*AP$3)&gt;AP10,-$AI11+$AH11*AP$3,MAX(-$AI11+$AH11*AP$3,0.3*MAX(AP$4:AP10)))</f>
        <v>1.7838989873223332</v>
      </c>
      <c r="AQ11" s="10">
        <f>IF((-$AI11+$AH11*AQ$3)&gt;AQ10,-$AI11+$AH11*AQ$3,MAX(-$AI11+$AH11*AQ$3,0.3*MAX(AQ$4:AQ10)))</f>
        <v>1.5186428199482247</v>
      </c>
      <c r="AR11" s="10">
        <f>IF((-$AI11+$AH11*AR$3)&gt;AR10,-$AI11+$AH11*AR$3,MAX(-$AI11+$AH11*AR$3,0.3*MAX(AR$4:AR10)))</f>
        <v>1.2040000000000002</v>
      </c>
      <c r="AS11" s="10">
        <f>IF((-$AI11+$AH11*AS$3)&gt;AS10,-$AI11+$AH11*AS$3,MAX(-$AI11+$AH11*AS$3,0.3*MAX(AS$4:AS10)))</f>
        <v>0.79394949366116663</v>
      </c>
    </row>
    <row r="12" spans="1:56">
      <c r="C12" s="1">
        <f t="shared" si="12"/>
        <v>93</v>
      </c>
      <c r="D12" s="3">
        <f t="shared" si="3"/>
        <v>0.44308167988433134</v>
      </c>
      <c r="E12" s="2">
        <f t="shared" si="4"/>
        <v>0.45825756949558394</v>
      </c>
      <c r="F12" s="2">
        <f t="shared" si="5"/>
        <v>0.408656334834051</v>
      </c>
      <c r="G12" s="2">
        <f t="shared" si="6"/>
        <v>0.43127717305695656</v>
      </c>
      <c r="H12" s="2"/>
      <c r="J12" s="7">
        <v>8</v>
      </c>
      <c r="K12" s="17">
        <f t="shared" si="7"/>
        <v>0.25600000000000001</v>
      </c>
      <c r="L12" s="10">
        <f t="shared" si="8"/>
        <v>3.5777087639996639</v>
      </c>
      <c r="M12" s="10">
        <f t="shared" si="0"/>
        <v>3.3941125496954276</v>
      </c>
      <c r="N12" s="10">
        <f t="shared" si="0"/>
        <v>3.2</v>
      </c>
      <c r="O12" s="10">
        <f t="shared" si="0"/>
        <v>2.9933259094191529</v>
      </c>
      <c r="P12" s="10">
        <f t="shared" si="0"/>
        <v>2.7712812921102037</v>
      </c>
      <c r="Q12" s="10">
        <f t="shared" si="0"/>
        <v>2.5298221281347035</v>
      </c>
      <c r="R12" s="10">
        <f t="shared" si="0"/>
        <v>2.2627416997969521</v>
      </c>
      <c r="S12" s="10">
        <f t="shared" si="0"/>
        <v>1.9595917942265424</v>
      </c>
      <c r="T12" s="10">
        <f t="shared" si="0"/>
        <v>1.6</v>
      </c>
      <c r="U12" s="10">
        <f t="shared" si="0"/>
        <v>1.131370849898476</v>
      </c>
      <c r="V12" s="7">
        <v>8</v>
      </c>
      <c r="W12" s="6">
        <f t="shared" si="9"/>
        <v>0.25600000000000001</v>
      </c>
      <c r="X12" s="10">
        <f t="shared" si="10"/>
        <v>5</v>
      </c>
      <c r="Y12" s="10">
        <f t="shared" si="1"/>
        <v>5</v>
      </c>
      <c r="Z12" s="10">
        <f t="shared" si="1"/>
        <v>4</v>
      </c>
      <c r="AA12" s="10">
        <f t="shared" si="1"/>
        <v>4</v>
      </c>
      <c r="AB12" s="10">
        <f t="shared" si="1"/>
        <v>4</v>
      </c>
      <c r="AC12" s="10">
        <f t="shared" si="1"/>
        <v>4</v>
      </c>
      <c r="AD12" s="10">
        <f t="shared" si="1"/>
        <v>4</v>
      </c>
      <c r="AE12" s="10">
        <f t="shared" si="1"/>
        <v>3</v>
      </c>
      <c r="AF12" s="10">
        <f t="shared" si="1"/>
        <v>3</v>
      </c>
      <c r="AG12" s="10">
        <f t="shared" si="1"/>
        <v>2</v>
      </c>
      <c r="AH12" s="7">
        <v>8</v>
      </c>
      <c r="AI12" s="6">
        <f t="shared" si="11"/>
        <v>0.25600000000000001</v>
      </c>
      <c r="AJ12" s="10">
        <f>IF((-$AI12+$AH12*AJ$3)&gt;AJ11,-$AI12+$AH12*AJ$3,MAX(-$AI12+$AH12*AJ$3,0.3*MAX(AJ$4:AJ11)))</f>
        <v>3.3217087639996636</v>
      </c>
      <c r="AK12" s="10">
        <f>IF((-$AI12+$AH12*AK$3)&gt;AK11,-$AI12+$AH12*AK$3,MAX(-$AI12+$AH12*AK$3,0.3*MAX(AK$4:AK11)))</f>
        <v>3.1381125496954274</v>
      </c>
      <c r="AL12" s="10">
        <f>IF((-$AI12+$AH12*AL$3)&gt;AL11,-$AI12+$AH12*AL$3,MAX(-$AI12+$AH12*AL$3,0.3*MAX(AL$4:AL11)))</f>
        <v>2.944</v>
      </c>
      <c r="AM12" s="10">
        <f>IF((-$AI12+$AH12*AM$3)&gt;AM11,-$AI12+$AH12*AM$3,MAX(-$AI12+$AH12*AM$3,0.3*MAX(AM$4:AM11)))</f>
        <v>2.7373259094191527</v>
      </c>
      <c r="AN12" s="10">
        <f>IF((-$AI12+$AH12*AN$3)&gt;AN11,-$AI12+$AH12*AN$3,MAX(-$AI12+$AH12*AN$3,0.3*MAX(AN$4:AN11)))</f>
        <v>2.5152812921102035</v>
      </c>
      <c r="AO12" s="10">
        <f>IF((-$AI12+$AH12*AO$3)&gt;AO11,-$AI12+$AH12*AO$3,MAX(-$AI12+$AH12*AO$3,0.3*MAX(AO$4:AO11)))</f>
        <v>2.2738221281347037</v>
      </c>
      <c r="AP12" s="10">
        <f>IF((-$AI12+$AH12*AP$3)&gt;AP11,-$AI12+$AH12*AP$3,MAX(-$AI12+$AH12*AP$3,0.3*MAX(AP$4:AP11)))</f>
        <v>2.0067416997969518</v>
      </c>
      <c r="AQ12" s="10">
        <f>IF((-$AI12+$AH12*AQ$3)&gt;AQ11,-$AI12+$AH12*AQ$3,MAX(-$AI12+$AH12*AQ$3,0.3*MAX(AQ$4:AQ11)))</f>
        <v>1.7035917942265424</v>
      </c>
      <c r="AR12" s="10">
        <f>IF((-$AI12+$AH12*AR$3)&gt;AR11,-$AI12+$AH12*AR$3,MAX(-$AI12+$AH12*AR$3,0.3*MAX(AR$4:AR11)))</f>
        <v>1.3440000000000001</v>
      </c>
      <c r="AS12" s="10">
        <f>IF((-$AI12+$AH12*AS$3)&gt;AS11,-$AI12+$AH12*AS$3,MAX(-$AI12+$AH12*AS$3,0.3*MAX(AS$4:AS11)))</f>
        <v>0.87537084989847602</v>
      </c>
    </row>
    <row r="13" spans="1:56">
      <c r="C13" s="1">
        <f t="shared" si="12"/>
        <v>92</v>
      </c>
      <c r="D13" s="3">
        <f t="shared" si="3"/>
        <v>0.4418840607796598</v>
      </c>
      <c r="E13" s="2">
        <f t="shared" si="4"/>
        <v>0.45552167895721496</v>
      </c>
      <c r="F13" s="2">
        <f t="shared" si="5"/>
        <v>0.40620192023179802</v>
      </c>
      <c r="G13" s="2">
        <f t="shared" si="6"/>
        <v>0.42895221179054432</v>
      </c>
      <c r="H13" s="2"/>
      <c r="J13" s="7">
        <v>9</v>
      </c>
      <c r="K13" s="17">
        <f t="shared" si="7"/>
        <v>0.32400000000000001</v>
      </c>
      <c r="L13" s="10">
        <f t="shared" si="8"/>
        <v>4.0249223594996222</v>
      </c>
      <c r="M13" s="10">
        <f t="shared" si="0"/>
        <v>3.8183766184073562</v>
      </c>
      <c r="N13" s="10">
        <f t="shared" si="0"/>
        <v>3.6</v>
      </c>
      <c r="O13" s="10">
        <f t="shared" si="0"/>
        <v>3.3674916480965469</v>
      </c>
      <c r="P13" s="10">
        <f t="shared" si="0"/>
        <v>3.117691453623979</v>
      </c>
      <c r="Q13" s="10">
        <f t="shared" si="0"/>
        <v>2.8460498941515415</v>
      </c>
      <c r="R13" s="10">
        <f t="shared" si="0"/>
        <v>2.545584412271571</v>
      </c>
      <c r="S13" s="10">
        <f t="shared" si="0"/>
        <v>2.2045407685048604</v>
      </c>
      <c r="T13" s="10">
        <f t="shared" si="0"/>
        <v>1.8</v>
      </c>
      <c r="U13" s="10">
        <f t="shared" si="0"/>
        <v>1.2727922061357855</v>
      </c>
      <c r="V13" s="7">
        <v>9</v>
      </c>
      <c r="W13" s="6">
        <f t="shared" si="9"/>
        <v>0.32400000000000001</v>
      </c>
      <c r="X13" s="10">
        <f t="shared" si="10"/>
        <v>5</v>
      </c>
      <c r="Y13" s="10">
        <f t="shared" si="1"/>
        <v>5</v>
      </c>
      <c r="Z13" s="10">
        <f t="shared" si="1"/>
        <v>5</v>
      </c>
      <c r="AA13" s="10">
        <f t="shared" si="1"/>
        <v>5</v>
      </c>
      <c r="AB13" s="10">
        <f t="shared" si="1"/>
        <v>4</v>
      </c>
      <c r="AC13" s="10">
        <f t="shared" si="1"/>
        <v>4</v>
      </c>
      <c r="AD13" s="10">
        <f t="shared" si="1"/>
        <v>4</v>
      </c>
      <c r="AE13" s="10">
        <f t="shared" si="1"/>
        <v>3</v>
      </c>
      <c r="AF13" s="10">
        <f t="shared" si="1"/>
        <v>3</v>
      </c>
      <c r="AG13" s="10">
        <f t="shared" si="1"/>
        <v>2</v>
      </c>
      <c r="AH13" s="7">
        <v>9</v>
      </c>
      <c r="AI13" s="6">
        <f t="shared" si="11"/>
        <v>0.32400000000000001</v>
      </c>
      <c r="AJ13" s="10">
        <f>IF((-$AI13+$AH13*AJ$3)&gt;AJ12,-$AI13+$AH13*AJ$3,MAX(-$AI13+$AH13*AJ$3,0.3*MAX(AJ$4:AJ12)))</f>
        <v>3.7009223594996223</v>
      </c>
      <c r="AK13" s="10">
        <f>IF((-$AI13+$AH13*AK$3)&gt;AK12,-$AI13+$AH13*AK$3,MAX(-$AI13+$AH13*AK$3,0.3*MAX(AK$4:AK12)))</f>
        <v>3.4943766184073564</v>
      </c>
      <c r="AL13" s="10">
        <f>IF((-$AI13+$AH13*AL$3)&gt;AL12,-$AI13+$AH13*AL$3,MAX(-$AI13+$AH13*AL$3,0.3*MAX(AL$4:AL12)))</f>
        <v>3.2760000000000002</v>
      </c>
      <c r="AM13" s="10">
        <f>IF((-$AI13+$AH13*AM$3)&gt;AM12,-$AI13+$AH13*AM$3,MAX(-$AI13+$AH13*AM$3,0.3*MAX(AM$4:AM12)))</f>
        <v>3.043491648096547</v>
      </c>
      <c r="AN13" s="10">
        <f>IF((-$AI13+$AH13*AN$3)&gt;AN12,-$AI13+$AH13*AN$3,MAX(-$AI13+$AH13*AN$3,0.3*MAX(AN$4:AN12)))</f>
        <v>2.7936914536239792</v>
      </c>
      <c r="AO13" s="10">
        <f>IF((-$AI13+$AH13*AO$3)&gt;AO12,-$AI13+$AH13*AO$3,MAX(-$AI13+$AH13*AO$3,0.3*MAX(AO$4:AO12)))</f>
        <v>2.5220498941515417</v>
      </c>
      <c r="AP13" s="10">
        <f>IF((-$AI13+$AH13*AP$3)&gt;AP12,-$AI13+$AH13*AP$3,MAX(-$AI13+$AH13*AP$3,0.3*MAX(AP$4:AP12)))</f>
        <v>2.2215844122715711</v>
      </c>
      <c r="AQ13" s="10">
        <f>IF((-$AI13+$AH13*AQ$3)&gt;AQ12,-$AI13+$AH13*AQ$3,MAX(-$AI13+$AH13*AQ$3,0.3*MAX(AQ$4:AQ12)))</f>
        <v>1.8805407685048603</v>
      </c>
      <c r="AR13" s="10">
        <f>IF((-$AI13+$AH13*AR$3)&gt;AR12,-$AI13+$AH13*AR$3,MAX(-$AI13+$AH13*AR$3,0.3*MAX(AR$4:AR12)))</f>
        <v>1.476</v>
      </c>
      <c r="AS13" s="10">
        <f>IF((-$AI13+$AH13*AS$3)&gt;AS12,-$AI13+$AH13*AS$3,MAX(-$AI13+$AH13*AS$3,0.3*MAX(AS$4:AS12)))</f>
        <v>0.94879220613578541</v>
      </c>
    </row>
    <row r="14" spans="1:56">
      <c r="C14" s="1">
        <f t="shared" si="12"/>
        <v>91</v>
      </c>
      <c r="D14" s="3">
        <f t="shared" si="3"/>
        <v>0.44067192472642536</v>
      </c>
      <c r="E14" s="2">
        <f t="shared" si="4"/>
        <v>0.45276925690687087</v>
      </c>
      <c r="F14" s="2">
        <f t="shared" si="5"/>
        <v>0.40373258476372698</v>
      </c>
      <c r="G14" s="2">
        <f t="shared" si="6"/>
        <v>0.42661458015403086</v>
      </c>
      <c r="H14" s="2"/>
      <c r="J14" s="7">
        <v>10</v>
      </c>
      <c r="K14" s="17">
        <f t="shared" si="7"/>
        <v>0.4</v>
      </c>
      <c r="L14" s="10">
        <f t="shared" si="8"/>
        <v>4.4721359549995796</v>
      </c>
      <c r="M14" s="10">
        <f t="shared" si="0"/>
        <v>4.2426406871192848</v>
      </c>
      <c r="N14" s="10">
        <f t="shared" si="0"/>
        <v>4</v>
      </c>
      <c r="O14" s="10">
        <f t="shared" si="0"/>
        <v>3.7416573867739409</v>
      </c>
      <c r="P14" s="10">
        <f t="shared" si="0"/>
        <v>3.4641016151377544</v>
      </c>
      <c r="Q14" s="10">
        <f t="shared" si="0"/>
        <v>3.1622776601683795</v>
      </c>
      <c r="R14" s="10">
        <f t="shared" si="0"/>
        <v>2.8284271247461898</v>
      </c>
      <c r="S14" s="10">
        <f t="shared" si="0"/>
        <v>2.4494897427831779</v>
      </c>
      <c r="T14" s="10">
        <f t="shared" si="0"/>
        <v>2</v>
      </c>
      <c r="U14" s="10">
        <f t="shared" si="0"/>
        <v>1.4142135623730949</v>
      </c>
      <c r="V14" s="7">
        <v>10</v>
      </c>
      <c r="W14" s="6">
        <f t="shared" si="9"/>
        <v>0.4</v>
      </c>
      <c r="X14" s="10">
        <f t="shared" si="10"/>
        <v>6</v>
      </c>
      <c r="Y14" s="10">
        <f t="shared" si="1"/>
        <v>5</v>
      </c>
      <c r="Z14" s="10">
        <f t="shared" si="1"/>
        <v>5</v>
      </c>
      <c r="AA14" s="10">
        <f t="shared" si="1"/>
        <v>5</v>
      </c>
      <c r="AB14" s="10">
        <f t="shared" si="1"/>
        <v>5</v>
      </c>
      <c r="AC14" s="10">
        <f t="shared" si="1"/>
        <v>4</v>
      </c>
      <c r="AD14" s="10">
        <f t="shared" si="1"/>
        <v>4</v>
      </c>
      <c r="AE14" s="10">
        <f t="shared" si="1"/>
        <v>4</v>
      </c>
      <c r="AF14" s="10">
        <f t="shared" si="1"/>
        <v>3</v>
      </c>
      <c r="AG14" s="10">
        <f t="shared" si="1"/>
        <v>3</v>
      </c>
      <c r="AH14" s="7">
        <v>10</v>
      </c>
      <c r="AI14" s="6">
        <f t="shared" si="11"/>
        <v>0.4</v>
      </c>
      <c r="AJ14" s="10">
        <f>IF((-$AI14+$AH14*AJ$3)&gt;AJ13,-$AI14+$AH14*AJ$3,MAX(-$AI14+$AH14*AJ$3,0.3*MAX(AJ$4:AJ13)))</f>
        <v>4.0721359549995793</v>
      </c>
      <c r="AK14" s="10">
        <f>IF((-$AI14+$AH14*AK$3)&gt;AK13,-$AI14+$AH14*AK$3,MAX(-$AI14+$AH14*AK$3,0.3*MAX(AK$4:AK13)))</f>
        <v>3.8426406871192849</v>
      </c>
      <c r="AL14" s="10">
        <f>IF((-$AI14+$AH14*AL$3)&gt;AL13,-$AI14+$AH14*AL$3,MAX(-$AI14+$AH14*AL$3,0.3*MAX(AL$4:AL13)))</f>
        <v>3.6</v>
      </c>
      <c r="AM14" s="10">
        <f>IF((-$AI14+$AH14*AM$3)&gt;AM13,-$AI14+$AH14*AM$3,MAX(-$AI14+$AH14*AM$3,0.3*MAX(AM$4:AM13)))</f>
        <v>3.341657386773941</v>
      </c>
      <c r="AN14" s="10">
        <f>IF((-$AI14+$AH14*AN$3)&gt;AN13,-$AI14+$AH14*AN$3,MAX(-$AI14+$AH14*AN$3,0.3*MAX(AN$4:AN13)))</f>
        <v>3.0641016151377545</v>
      </c>
      <c r="AO14" s="10">
        <f>IF((-$AI14+$AH14*AO$3)&gt;AO13,-$AI14+$AH14*AO$3,MAX(-$AI14+$AH14*AO$3,0.3*MAX(AO$4:AO13)))</f>
        <v>2.7622776601683796</v>
      </c>
      <c r="AP14" s="10">
        <f>IF((-$AI14+$AH14*AP$3)&gt;AP13,-$AI14+$AH14*AP$3,MAX(-$AI14+$AH14*AP$3,0.3*MAX(AP$4:AP13)))</f>
        <v>2.4284271247461899</v>
      </c>
      <c r="AQ14" s="10">
        <f>IF((-$AI14+$AH14*AQ$3)&gt;AQ13,-$AI14+$AH14*AQ$3,MAX(-$AI14+$AH14*AQ$3,0.3*MAX(AQ$4:AQ13)))</f>
        <v>2.049489742783178</v>
      </c>
      <c r="AR14" s="10">
        <f>IF((-$AI14+$AH14*AR$3)&gt;AR13,-$AI14+$AH14*AR$3,MAX(-$AI14+$AH14*AR$3,0.3*MAX(AR$4:AR13)))</f>
        <v>1.6</v>
      </c>
      <c r="AS14" s="10">
        <f>IF((-$AI14+$AH14*AS$3)&gt;AS13,-$AI14+$AH14*AS$3,MAX(-$AI14+$AH14*AS$3,0.3*MAX(AS$4:AS13)))</f>
        <v>1.014213562373095</v>
      </c>
    </row>
    <row r="15" spans="1:56">
      <c r="C15" s="1">
        <f t="shared" si="12"/>
        <v>90</v>
      </c>
      <c r="D15" s="3">
        <f t="shared" si="3"/>
        <v>0.4394449154672439</v>
      </c>
      <c r="E15" s="2">
        <f t="shared" si="4"/>
        <v>0.45</v>
      </c>
      <c r="F15" s="2">
        <f t="shared" si="5"/>
        <v>0.40124805295477761</v>
      </c>
      <c r="G15" s="2">
        <f t="shared" si="6"/>
        <v>0.42426406871192845</v>
      </c>
      <c r="H15" s="2"/>
      <c r="J15" s="7">
        <v>11</v>
      </c>
      <c r="K15" s="17">
        <f t="shared" si="7"/>
        <v>0.48399999999999999</v>
      </c>
      <c r="L15" s="10">
        <f t="shared" si="8"/>
        <v>4.9193495504995379</v>
      </c>
      <c r="M15" s="10">
        <f t="shared" si="0"/>
        <v>4.6669047558312133</v>
      </c>
      <c r="N15" s="10">
        <f t="shared" si="0"/>
        <v>4.4000000000000004</v>
      </c>
      <c r="O15" s="10">
        <f t="shared" si="0"/>
        <v>4.1158231254513353</v>
      </c>
      <c r="P15" s="10">
        <f t="shared" si="0"/>
        <v>3.8105117766515302</v>
      </c>
      <c r="Q15" s="10">
        <f t="shared" si="0"/>
        <v>3.4785054261852175</v>
      </c>
      <c r="R15" s="10">
        <f t="shared" si="0"/>
        <v>3.1112698372208092</v>
      </c>
      <c r="S15" s="10">
        <f t="shared" si="0"/>
        <v>2.6944387170614958</v>
      </c>
      <c r="T15" s="10">
        <f t="shared" si="0"/>
        <v>2.2000000000000002</v>
      </c>
      <c r="U15" s="10">
        <f t="shared" si="0"/>
        <v>1.5556349186104046</v>
      </c>
      <c r="V15" s="7">
        <v>11</v>
      </c>
      <c r="W15" s="6">
        <f t="shared" si="9"/>
        <v>0.48399999999999999</v>
      </c>
      <c r="X15" s="10">
        <f t="shared" si="10"/>
        <v>6</v>
      </c>
      <c r="Y15" s="10">
        <f t="shared" si="1"/>
        <v>6</v>
      </c>
      <c r="Z15" s="10">
        <f t="shared" si="1"/>
        <v>5</v>
      </c>
      <c r="AA15" s="10">
        <f t="shared" si="1"/>
        <v>5</v>
      </c>
      <c r="AB15" s="10">
        <f t="shared" si="1"/>
        <v>5</v>
      </c>
      <c r="AC15" s="10">
        <f t="shared" si="1"/>
        <v>4</v>
      </c>
      <c r="AD15" s="10">
        <f t="shared" si="1"/>
        <v>4</v>
      </c>
      <c r="AE15" s="10">
        <f t="shared" si="1"/>
        <v>4</v>
      </c>
      <c r="AF15" s="10">
        <f t="shared" si="1"/>
        <v>3</v>
      </c>
      <c r="AG15" s="10">
        <f t="shared" si="1"/>
        <v>3</v>
      </c>
      <c r="AH15" s="7">
        <v>11</v>
      </c>
      <c r="AI15" s="6">
        <f t="shared" si="11"/>
        <v>0.48399999999999999</v>
      </c>
      <c r="AJ15" s="10">
        <f>IF((-$AI15+$AH15*AJ$3)&gt;AJ14,-$AI15+$AH15*AJ$3,MAX(-$AI15+$AH15*AJ$3,0.3*MAX(AJ$4:AJ14)))</f>
        <v>4.4353495504995379</v>
      </c>
      <c r="AK15" s="10">
        <f>IF((-$AI15+$AH15*AK$3)&gt;AK14,-$AI15+$AH15*AK$3,MAX(-$AI15+$AH15*AK$3,0.3*MAX(AK$4:AK14)))</f>
        <v>4.1829047558312134</v>
      </c>
      <c r="AL15" s="10">
        <f>IF((-$AI15+$AH15*AL$3)&gt;AL14,-$AI15+$AH15*AL$3,MAX(-$AI15+$AH15*AL$3,0.3*MAX(AL$4:AL14)))</f>
        <v>3.9160000000000004</v>
      </c>
      <c r="AM15" s="10">
        <f>IF((-$AI15+$AH15*AM$3)&gt;AM14,-$AI15+$AH15*AM$3,MAX(-$AI15+$AH15*AM$3,0.3*MAX(AM$4:AM14)))</f>
        <v>3.6318231254513353</v>
      </c>
      <c r="AN15" s="10">
        <f>IF((-$AI15+$AH15*AN$3)&gt;AN14,-$AI15+$AH15*AN$3,MAX(-$AI15+$AH15*AN$3,0.3*MAX(AN$4:AN14)))</f>
        <v>3.3265117766515302</v>
      </c>
      <c r="AO15" s="10">
        <f>IF((-$AI15+$AH15*AO$3)&gt;AO14,-$AI15+$AH15*AO$3,MAX(-$AI15+$AH15*AO$3,0.3*MAX(AO$4:AO14)))</f>
        <v>2.9945054261852175</v>
      </c>
      <c r="AP15" s="10">
        <f>IF((-$AI15+$AH15*AP$3)&gt;AP14,-$AI15+$AH15*AP$3,MAX(-$AI15+$AH15*AP$3,0.3*MAX(AP$4:AP14)))</f>
        <v>2.6272698372208092</v>
      </c>
      <c r="AQ15" s="10">
        <f>IF((-$AI15+$AH15*AQ$3)&gt;AQ14,-$AI15+$AH15*AQ$3,MAX(-$AI15+$AH15*AQ$3,0.3*MAX(AQ$4:AQ14)))</f>
        <v>2.2104387170614959</v>
      </c>
      <c r="AR15" s="10">
        <f>IF((-$AI15+$AH15*AR$3)&gt;AR14,-$AI15+$AH15*AR$3,MAX(-$AI15+$AH15*AR$3,0.3*MAX(AR$4:AR14)))</f>
        <v>1.7160000000000002</v>
      </c>
      <c r="AS15" s="10">
        <f>IF((-$AI15+$AH15*AS$3)&gt;AS14,-$AI15+$AH15*AS$3,MAX(-$AI15+$AH15*AS$3,0.3*MAX(AS$4:AS14)))</f>
        <v>1.0716349186104046</v>
      </c>
    </row>
    <row r="16" spans="1:56">
      <c r="C16" s="1">
        <f t="shared" si="12"/>
        <v>89</v>
      </c>
      <c r="D16" s="3">
        <f t="shared" si="3"/>
        <v>0.43820266346738812</v>
      </c>
      <c r="E16" s="2">
        <f t="shared" si="4"/>
        <v>0.44721359549995798</v>
      </c>
      <c r="F16" s="2">
        <f t="shared" si="5"/>
        <v>0.39874804074753772</v>
      </c>
      <c r="G16" s="2">
        <f t="shared" si="6"/>
        <v>0.42190046219457972</v>
      </c>
      <c r="H16" s="2"/>
      <c r="J16" s="7">
        <v>12</v>
      </c>
      <c r="K16" s="17">
        <f t="shared" si="7"/>
        <v>0.57600000000000007</v>
      </c>
      <c r="L16" s="10">
        <f t="shared" si="8"/>
        <v>5.3665631459994962</v>
      </c>
      <c r="M16" s="10">
        <f t="shared" si="0"/>
        <v>5.091168824543141</v>
      </c>
      <c r="N16" s="10">
        <f t="shared" si="0"/>
        <v>4.8000000000000007</v>
      </c>
      <c r="O16" s="10">
        <f t="shared" si="0"/>
        <v>4.4899888641287298</v>
      </c>
      <c r="P16" s="10">
        <f t="shared" si="0"/>
        <v>4.156921938165306</v>
      </c>
      <c r="Q16" s="10">
        <f t="shared" si="0"/>
        <v>3.7947331922020551</v>
      </c>
      <c r="R16" s="10">
        <f t="shared" si="0"/>
        <v>3.3941125496954281</v>
      </c>
      <c r="S16" s="10">
        <f t="shared" si="0"/>
        <v>2.9393876913398138</v>
      </c>
      <c r="T16" s="10">
        <f t="shared" si="0"/>
        <v>2.4000000000000004</v>
      </c>
      <c r="U16" s="10">
        <f t="shared" si="0"/>
        <v>1.697056274847714</v>
      </c>
      <c r="V16" s="7">
        <v>12</v>
      </c>
      <c r="W16" s="6">
        <f t="shared" si="9"/>
        <v>0.57600000000000007</v>
      </c>
      <c r="X16" s="10">
        <f t="shared" si="10"/>
        <v>6</v>
      </c>
      <c r="Y16" s="10">
        <f t="shared" si="1"/>
        <v>6</v>
      </c>
      <c r="Z16" s="10">
        <f t="shared" si="1"/>
        <v>6</v>
      </c>
      <c r="AA16" s="10">
        <f t="shared" si="1"/>
        <v>5</v>
      </c>
      <c r="AB16" s="10">
        <f t="shared" si="1"/>
        <v>5</v>
      </c>
      <c r="AC16" s="10">
        <f t="shared" si="1"/>
        <v>5</v>
      </c>
      <c r="AD16" s="10">
        <f t="shared" si="1"/>
        <v>4</v>
      </c>
      <c r="AE16" s="10">
        <f t="shared" si="1"/>
        <v>4</v>
      </c>
      <c r="AF16" s="10">
        <f t="shared" si="1"/>
        <v>3</v>
      </c>
      <c r="AG16" s="10">
        <f t="shared" si="1"/>
        <v>3</v>
      </c>
      <c r="AH16" s="7">
        <v>12</v>
      </c>
      <c r="AI16" s="6">
        <f t="shared" si="11"/>
        <v>0.57600000000000007</v>
      </c>
      <c r="AJ16" s="10">
        <f>IF((-$AI16+$AH16*AJ$3)&gt;AJ15,-$AI16+$AH16*AJ$3,MAX(-$AI16+$AH16*AJ$3,0.3*MAX(AJ$4:AJ15)))</f>
        <v>4.7905631459994957</v>
      </c>
      <c r="AK16" s="10">
        <f>IF((-$AI16+$AH16*AK$3)&gt;AK15,-$AI16+$AH16*AK$3,MAX(-$AI16+$AH16*AK$3,0.3*MAX(AK$4:AK15)))</f>
        <v>4.5151688245431405</v>
      </c>
      <c r="AL16" s="10">
        <f>IF((-$AI16+$AH16*AL$3)&gt;AL15,-$AI16+$AH16*AL$3,MAX(-$AI16+$AH16*AL$3,0.3*MAX(AL$4:AL15)))</f>
        <v>4.2240000000000002</v>
      </c>
      <c r="AM16" s="10">
        <f>IF((-$AI16+$AH16*AM$3)&gt;AM15,-$AI16+$AH16*AM$3,MAX(-$AI16+$AH16*AM$3,0.3*MAX(AM$4:AM15)))</f>
        <v>3.9139888641287297</v>
      </c>
      <c r="AN16" s="10">
        <f>IF((-$AI16+$AH16*AN$3)&gt;AN15,-$AI16+$AH16*AN$3,MAX(-$AI16+$AH16*AN$3,0.3*MAX(AN$4:AN15)))</f>
        <v>3.5809219381653059</v>
      </c>
      <c r="AO16" s="10">
        <f>IF((-$AI16+$AH16*AO$3)&gt;AO15,-$AI16+$AH16*AO$3,MAX(-$AI16+$AH16*AO$3,0.3*MAX(AO$4:AO15)))</f>
        <v>3.218733192202055</v>
      </c>
      <c r="AP16" s="10">
        <f>IF((-$AI16+$AH16*AP$3)&gt;AP15,-$AI16+$AH16*AP$3,MAX(-$AI16+$AH16*AP$3,0.3*MAX(AP$4:AP15)))</f>
        <v>2.818112549695428</v>
      </c>
      <c r="AQ16" s="10">
        <f>IF((-$AI16+$AH16*AQ$3)&gt;AQ15,-$AI16+$AH16*AQ$3,MAX(-$AI16+$AH16*AQ$3,0.3*MAX(AQ$4:AQ15)))</f>
        <v>2.3633876913398137</v>
      </c>
      <c r="AR16" s="10">
        <f>IF((-$AI16+$AH16*AR$3)&gt;AR15,-$AI16+$AH16*AR$3,MAX(-$AI16+$AH16*AR$3,0.3*MAX(AR$4:AR15)))</f>
        <v>1.8240000000000003</v>
      </c>
      <c r="AS16" s="10">
        <f>IF((-$AI16+$AH16*AS$3)&gt;AS15,-$AI16+$AH16*AS$3,MAX(-$AI16+$AH16*AS$3,0.3*MAX(AS$4:AS15)))</f>
        <v>1.121056274847714</v>
      </c>
    </row>
    <row r="17" spans="3:45">
      <c r="C17" s="1">
        <f t="shared" si="12"/>
        <v>88</v>
      </c>
      <c r="D17" s="3">
        <f t="shared" si="3"/>
        <v>0.43694478524670216</v>
      </c>
      <c r="E17" s="2">
        <f t="shared" si="4"/>
        <v>0.44440972086577946</v>
      </c>
      <c r="F17" s="2">
        <f t="shared" si="5"/>
        <v>0.396232255123179</v>
      </c>
      <c r="G17" s="2">
        <f t="shared" si="6"/>
        <v>0.41952353926806063</v>
      </c>
      <c r="H17" s="2"/>
      <c r="J17" s="7">
        <v>13</v>
      </c>
      <c r="K17" s="17">
        <f t="shared" si="7"/>
        <v>0.67600000000000005</v>
      </c>
      <c r="L17" s="10">
        <f t="shared" si="8"/>
        <v>5.8137767414994537</v>
      </c>
      <c r="M17" s="10">
        <f t="shared" si="0"/>
        <v>5.5154328932550696</v>
      </c>
      <c r="N17" s="10">
        <f t="shared" si="0"/>
        <v>5.2</v>
      </c>
      <c r="O17" s="10">
        <f t="shared" si="0"/>
        <v>4.8641546028061233</v>
      </c>
      <c r="P17" s="10">
        <f t="shared" si="0"/>
        <v>4.5033320996790813</v>
      </c>
      <c r="Q17" s="10">
        <f t="shared" si="0"/>
        <v>4.1109609582188931</v>
      </c>
      <c r="R17" s="10">
        <f t="shared" si="0"/>
        <v>3.676955262170047</v>
      </c>
      <c r="S17" s="10">
        <f t="shared" si="0"/>
        <v>3.1843366656181313</v>
      </c>
      <c r="T17" s="10">
        <f t="shared" si="0"/>
        <v>2.6</v>
      </c>
      <c r="U17" s="10">
        <f t="shared" si="0"/>
        <v>1.8384776310850235</v>
      </c>
      <c r="V17" s="7">
        <v>13</v>
      </c>
      <c r="W17" s="6">
        <f t="shared" si="9"/>
        <v>0.67600000000000005</v>
      </c>
      <c r="X17" s="10">
        <f t="shared" si="10"/>
        <v>7</v>
      </c>
      <c r="Y17" s="10">
        <f t="shared" si="1"/>
        <v>6</v>
      </c>
      <c r="Z17" s="10">
        <f t="shared" si="1"/>
        <v>6</v>
      </c>
      <c r="AA17" s="10">
        <f t="shared" si="1"/>
        <v>6</v>
      </c>
      <c r="AB17" s="10">
        <f t="shared" si="1"/>
        <v>5</v>
      </c>
      <c r="AC17" s="10">
        <f t="shared" si="1"/>
        <v>5</v>
      </c>
      <c r="AD17" s="10">
        <f t="shared" si="1"/>
        <v>5</v>
      </c>
      <c r="AE17" s="10">
        <f t="shared" si="1"/>
        <v>4</v>
      </c>
      <c r="AF17" s="10">
        <f t="shared" si="1"/>
        <v>3</v>
      </c>
      <c r="AG17" s="10">
        <f t="shared" si="1"/>
        <v>3</v>
      </c>
      <c r="AH17" s="7">
        <v>13</v>
      </c>
      <c r="AI17" s="6">
        <f t="shared" si="11"/>
        <v>0.67600000000000005</v>
      </c>
      <c r="AJ17" s="10">
        <f>IF((-$AI17+$AH17*AJ$3)&gt;AJ16,-$AI17+$AH17*AJ$3,MAX(-$AI17+$AH17*AJ$3,0.3*MAX(AJ$4:AJ16)))</f>
        <v>5.1377767414994535</v>
      </c>
      <c r="AK17" s="10">
        <f>IF((-$AI17+$AH17*AK$3)&gt;AK16,-$AI17+$AH17*AK$3,MAX(-$AI17+$AH17*AK$3,0.3*MAX(AK$4:AK16)))</f>
        <v>4.8394328932550694</v>
      </c>
      <c r="AL17" s="10">
        <f>IF((-$AI17+$AH17*AL$3)&gt;AL16,-$AI17+$AH17*AL$3,MAX(-$AI17+$AH17*AL$3,0.3*MAX(AL$4:AL16)))</f>
        <v>4.524</v>
      </c>
      <c r="AM17" s="10">
        <f>IF((-$AI17+$AH17*AM$3)&gt;AM16,-$AI17+$AH17*AM$3,MAX(-$AI17+$AH17*AM$3,0.3*MAX(AM$4:AM16)))</f>
        <v>4.1881546028061232</v>
      </c>
      <c r="AN17" s="10">
        <f>IF((-$AI17+$AH17*AN$3)&gt;AN16,-$AI17+$AH17*AN$3,MAX(-$AI17+$AH17*AN$3,0.3*MAX(AN$4:AN16)))</f>
        <v>3.8273320996790812</v>
      </c>
      <c r="AO17" s="10">
        <f>IF((-$AI17+$AH17*AO$3)&gt;AO16,-$AI17+$AH17*AO$3,MAX(-$AI17+$AH17*AO$3,0.3*MAX(AO$4:AO16)))</f>
        <v>3.4349609582188929</v>
      </c>
      <c r="AP17" s="10">
        <f>IF((-$AI17+$AH17*AP$3)&gt;AP16,-$AI17+$AH17*AP$3,MAX(-$AI17+$AH17*AP$3,0.3*MAX(AP$4:AP16)))</f>
        <v>3.0009552621700468</v>
      </c>
      <c r="AQ17" s="10">
        <f>IF((-$AI17+$AH17*AQ$3)&gt;AQ16,-$AI17+$AH17*AQ$3,MAX(-$AI17+$AH17*AQ$3,0.3*MAX(AQ$4:AQ16)))</f>
        <v>2.5083366656181312</v>
      </c>
      <c r="AR17" s="10">
        <f>IF((-$AI17+$AH17*AR$3)&gt;AR16,-$AI17+$AH17*AR$3,MAX(-$AI17+$AH17*AR$3,0.3*MAX(AR$4:AR16)))</f>
        <v>1.9239999999999999</v>
      </c>
      <c r="AS17" s="10">
        <f>IF((-$AI17+$AH17*AS$3)&gt;AS16,-$AI17+$AH17*AS$3,MAX(-$AI17+$AH17*AS$3,0.3*MAX(AS$4:AS16)))</f>
        <v>1.1624776310850233</v>
      </c>
    </row>
    <row r="18" spans="3:45">
      <c r="C18" s="1">
        <f t="shared" si="12"/>
        <v>87</v>
      </c>
      <c r="D18" s="3">
        <f t="shared" si="3"/>
        <v>0.43567088266895915</v>
      </c>
      <c r="E18" s="2">
        <f t="shared" si="4"/>
        <v>0.4415880433163924</v>
      </c>
      <c r="F18" s="2">
        <f t="shared" si="5"/>
        <v>0.39370039370059057</v>
      </c>
      <c r="G18" s="2">
        <f t="shared" si="6"/>
        <v>0.41713307229228425</v>
      </c>
      <c r="H18" s="2"/>
      <c r="J18" s="7">
        <v>14</v>
      </c>
      <c r="K18" s="17">
        <f t="shared" si="7"/>
        <v>0.78400000000000003</v>
      </c>
      <c r="L18" s="10">
        <f t="shared" si="8"/>
        <v>6.260990336999412</v>
      </c>
      <c r="M18" s="10">
        <f t="shared" si="0"/>
        <v>5.9396969619669981</v>
      </c>
      <c r="N18" s="10">
        <f t="shared" si="0"/>
        <v>5.6000000000000005</v>
      </c>
      <c r="O18" s="10">
        <f t="shared" si="0"/>
        <v>5.2383203414835178</v>
      </c>
      <c r="P18" s="10">
        <f t="shared" si="0"/>
        <v>4.8497422611928567</v>
      </c>
      <c r="Q18" s="10">
        <f t="shared" si="0"/>
        <v>4.4271887242357311</v>
      </c>
      <c r="R18" s="10">
        <f t="shared" si="0"/>
        <v>3.9597979746446663</v>
      </c>
      <c r="S18" s="10">
        <f t="shared" si="0"/>
        <v>3.4292856398964493</v>
      </c>
      <c r="T18" s="10">
        <f t="shared" si="0"/>
        <v>2.8000000000000003</v>
      </c>
      <c r="U18" s="10">
        <f t="shared" si="0"/>
        <v>1.9798989873223332</v>
      </c>
      <c r="V18" s="7">
        <v>14</v>
      </c>
      <c r="W18" s="6">
        <f t="shared" si="9"/>
        <v>0.78400000000000003</v>
      </c>
      <c r="X18" s="10">
        <f t="shared" si="10"/>
        <v>7</v>
      </c>
      <c r="Y18" s="10">
        <f t="shared" si="1"/>
        <v>7</v>
      </c>
      <c r="Z18" s="10">
        <f t="shared" si="1"/>
        <v>6</v>
      </c>
      <c r="AA18" s="10">
        <f t="shared" si="1"/>
        <v>6</v>
      </c>
      <c r="AB18" s="10">
        <f t="shared" si="1"/>
        <v>6</v>
      </c>
      <c r="AC18" s="10">
        <f t="shared" si="1"/>
        <v>5</v>
      </c>
      <c r="AD18" s="10">
        <f t="shared" si="1"/>
        <v>5</v>
      </c>
      <c r="AE18" s="10">
        <f t="shared" si="1"/>
        <v>4</v>
      </c>
      <c r="AF18" s="10">
        <f t="shared" si="1"/>
        <v>4</v>
      </c>
      <c r="AG18" s="10">
        <f t="shared" si="1"/>
        <v>3</v>
      </c>
      <c r="AH18" s="7">
        <v>14</v>
      </c>
      <c r="AI18" s="6">
        <f t="shared" si="11"/>
        <v>0.78400000000000003</v>
      </c>
      <c r="AJ18" s="10">
        <f>IF((-$AI18+$AH18*AJ$3)&gt;AJ17,-$AI18+$AH18*AJ$3,MAX(-$AI18+$AH18*AJ$3,0.3*MAX(AJ$4:AJ17)))</f>
        <v>5.4769903369994122</v>
      </c>
      <c r="AK18" s="10">
        <f>IF((-$AI18+$AH18*AK$3)&gt;AK17,-$AI18+$AH18*AK$3,MAX(-$AI18+$AH18*AK$3,0.3*MAX(AK$4:AK17)))</f>
        <v>5.1556969619669983</v>
      </c>
      <c r="AL18" s="10">
        <f>IF((-$AI18+$AH18*AL$3)&gt;AL17,-$AI18+$AH18*AL$3,MAX(-$AI18+$AH18*AL$3,0.3*MAX(AL$4:AL17)))</f>
        <v>4.8160000000000007</v>
      </c>
      <c r="AM18" s="10">
        <f>IF((-$AI18+$AH18*AM$3)&gt;AM17,-$AI18+$AH18*AM$3,MAX(-$AI18+$AH18*AM$3,0.3*MAX(AM$4:AM17)))</f>
        <v>4.454320341483518</v>
      </c>
      <c r="AN18" s="10">
        <f>IF((-$AI18+$AH18*AN$3)&gt;AN17,-$AI18+$AH18*AN$3,MAX(-$AI18+$AH18*AN$3,0.3*MAX(AN$4:AN17)))</f>
        <v>4.0657422611928569</v>
      </c>
      <c r="AO18" s="10">
        <f>IF((-$AI18+$AH18*AO$3)&gt;AO17,-$AI18+$AH18*AO$3,MAX(-$AI18+$AH18*AO$3,0.3*MAX(AO$4:AO17)))</f>
        <v>3.6431887242357313</v>
      </c>
      <c r="AP18" s="10">
        <f>IF((-$AI18+$AH18*AP$3)&gt;AP17,-$AI18+$AH18*AP$3,MAX(-$AI18+$AH18*AP$3,0.3*MAX(AP$4:AP17)))</f>
        <v>3.1757979746446665</v>
      </c>
      <c r="AQ18" s="10">
        <f>IF((-$AI18+$AH18*AQ$3)&gt;AQ17,-$AI18+$AH18*AQ$3,MAX(-$AI18+$AH18*AQ$3,0.3*MAX(AQ$4:AQ17)))</f>
        <v>2.645285639896449</v>
      </c>
      <c r="AR18" s="10">
        <f>IF((-$AI18+$AH18*AR$3)&gt;AR17,-$AI18+$AH18*AR$3,MAX(-$AI18+$AH18*AR$3,0.3*MAX(AR$4:AR17)))</f>
        <v>2.016</v>
      </c>
      <c r="AS18" s="10">
        <f>IF((-$AI18+$AH18*AS$3)&gt;AS17,-$AI18+$AH18*AS$3,MAX(-$AI18+$AH18*AS$3,0.3*MAX(AS$4:AS17)))</f>
        <v>1.1958989873223331</v>
      </c>
    </row>
    <row r="19" spans="3:45">
      <c r="C19" s="1">
        <f t="shared" si="12"/>
        <v>86</v>
      </c>
      <c r="D19" s="3">
        <f t="shared" si="3"/>
        <v>0.43438054218536842</v>
      </c>
      <c r="E19" s="2">
        <f t="shared" si="4"/>
        <v>0.43874821936960617</v>
      </c>
      <c r="F19" s="2">
        <f t="shared" si="5"/>
        <v>0.39115214431215894</v>
      </c>
      <c r="G19" s="2">
        <f t="shared" si="6"/>
        <v>0.4147288270665544</v>
      </c>
      <c r="H19" s="2"/>
      <c r="J19" s="7">
        <v>15</v>
      </c>
      <c r="K19" s="17">
        <f t="shared" si="7"/>
        <v>0.9</v>
      </c>
      <c r="L19" s="10">
        <f t="shared" si="8"/>
        <v>6.7082039324993694</v>
      </c>
      <c r="M19" s="10">
        <f t="shared" si="0"/>
        <v>6.3639610306789267</v>
      </c>
      <c r="N19" s="10">
        <f t="shared" si="0"/>
        <v>6</v>
      </c>
      <c r="O19" s="10">
        <f t="shared" si="0"/>
        <v>5.6124860801609113</v>
      </c>
      <c r="P19" s="10">
        <f t="shared" si="0"/>
        <v>5.196152422706632</v>
      </c>
      <c r="Q19" s="10">
        <f t="shared" si="0"/>
        <v>4.7434164902525691</v>
      </c>
      <c r="R19" s="10">
        <f t="shared" si="0"/>
        <v>4.2426406871192848</v>
      </c>
      <c r="S19" s="10">
        <f t="shared" si="0"/>
        <v>3.6742346141747668</v>
      </c>
      <c r="T19" s="10">
        <f t="shared" si="0"/>
        <v>3</v>
      </c>
      <c r="U19" s="10">
        <f t="shared" si="0"/>
        <v>2.1213203435596424</v>
      </c>
      <c r="V19" s="7">
        <v>15</v>
      </c>
      <c r="W19" s="6">
        <f t="shared" si="9"/>
        <v>0.9</v>
      </c>
      <c r="X19" s="10">
        <f t="shared" si="10"/>
        <v>7</v>
      </c>
      <c r="Y19" s="10">
        <f t="shared" si="1"/>
        <v>7</v>
      </c>
      <c r="Z19" s="10">
        <f t="shared" si="1"/>
        <v>7</v>
      </c>
      <c r="AA19" s="10">
        <f t="shared" si="1"/>
        <v>6</v>
      </c>
      <c r="AB19" s="10">
        <f t="shared" si="1"/>
        <v>6</v>
      </c>
      <c r="AC19" s="10">
        <f t="shared" si="1"/>
        <v>5</v>
      </c>
      <c r="AD19" s="10">
        <f t="shared" si="1"/>
        <v>5</v>
      </c>
      <c r="AE19" s="10">
        <f t="shared" si="1"/>
        <v>4</v>
      </c>
      <c r="AF19" s="10">
        <f t="shared" si="1"/>
        <v>4</v>
      </c>
      <c r="AG19" s="10">
        <f t="shared" si="1"/>
        <v>3</v>
      </c>
      <c r="AH19" s="7">
        <v>15</v>
      </c>
      <c r="AI19" s="6">
        <f t="shared" si="11"/>
        <v>0.9</v>
      </c>
      <c r="AJ19" s="10">
        <f>IF((-$AI19+$AH19*AJ$3)&gt;AJ18,-$AI19+$AH19*AJ$3,MAX(-$AI19+$AH19*AJ$3,0.3*MAX(AJ$4:AJ18)))</f>
        <v>5.8082039324993691</v>
      </c>
      <c r="AK19" s="10">
        <f>IF((-$AI19+$AH19*AK$3)&gt;AK18,-$AI19+$AH19*AK$3,MAX(-$AI19+$AH19*AK$3,0.3*MAX(AK$4:AK18)))</f>
        <v>5.4639610306789264</v>
      </c>
      <c r="AL19" s="10">
        <f>IF((-$AI19+$AH19*AL$3)&gt;AL18,-$AI19+$AH19*AL$3,MAX(-$AI19+$AH19*AL$3,0.3*MAX(AL$4:AL18)))</f>
        <v>5.0999999999999996</v>
      </c>
      <c r="AM19" s="10">
        <f>IF((-$AI19+$AH19*AM$3)&gt;AM18,-$AI19+$AH19*AM$3,MAX(-$AI19+$AH19*AM$3,0.3*MAX(AM$4:AM18)))</f>
        <v>4.712486080160911</v>
      </c>
      <c r="AN19" s="10">
        <f>IF((-$AI19+$AH19*AN$3)&gt;AN18,-$AI19+$AH19*AN$3,MAX(-$AI19+$AH19*AN$3,0.3*MAX(AN$4:AN18)))</f>
        <v>4.2961524227066317</v>
      </c>
      <c r="AO19" s="10">
        <f>IF((-$AI19+$AH19*AO$3)&gt;AO18,-$AI19+$AH19*AO$3,MAX(-$AI19+$AH19*AO$3,0.3*MAX(AO$4:AO18)))</f>
        <v>3.8434164902525692</v>
      </c>
      <c r="AP19" s="10">
        <f>IF((-$AI19+$AH19*AP$3)&gt;AP18,-$AI19+$AH19*AP$3,MAX(-$AI19+$AH19*AP$3,0.3*MAX(AP$4:AP18)))</f>
        <v>3.3426406871192849</v>
      </c>
      <c r="AQ19" s="10">
        <f>IF((-$AI19+$AH19*AQ$3)&gt;AQ18,-$AI19+$AH19*AQ$3,MAX(-$AI19+$AH19*AQ$3,0.3*MAX(AQ$4:AQ18)))</f>
        <v>2.7742346141747669</v>
      </c>
      <c r="AR19" s="10">
        <f>IF((-$AI19+$AH19*AR$3)&gt;AR18,-$AI19+$AH19*AR$3,MAX(-$AI19+$AH19*AR$3,0.3*MAX(AR$4:AR18)))</f>
        <v>2.1</v>
      </c>
      <c r="AS19" s="10">
        <f>IF((-$AI19+$AH19*AS$3)&gt;AS18,-$AI19+$AH19*AS$3,MAX(-$AI19+$AH19*AS$3,0.3*MAX(AS$4:AS18)))</f>
        <v>1.2213203435596425</v>
      </c>
    </row>
    <row r="20" spans="3:45">
      <c r="C20" s="1">
        <f t="shared" si="12"/>
        <v>85</v>
      </c>
      <c r="D20" s="3">
        <f t="shared" si="3"/>
        <v>0.43307333402863313</v>
      </c>
      <c r="E20" s="2">
        <f t="shared" si="4"/>
        <v>0.43588989435406739</v>
      </c>
      <c r="F20" s="2">
        <f t="shared" si="5"/>
        <v>0.38858718455450891</v>
      </c>
      <c r="G20" s="2">
        <f t="shared" si="6"/>
        <v>0.41231056256176607</v>
      </c>
      <c r="H20" s="2"/>
      <c r="J20" s="7">
        <v>16</v>
      </c>
      <c r="K20" s="17">
        <f t="shared" si="7"/>
        <v>1.024</v>
      </c>
      <c r="L20" s="10">
        <f t="shared" si="8"/>
        <v>7.1554175279993277</v>
      </c>
      <c r="M20" s="10">
        <f t="shared" si="0"/>
        <v>6.7882250993908553</v>
      </c>
      <c r="N20" s="10">
        <f t="shared" si="0"/>
        <v>6.4</v>
      </c>
      <c r="O20" s="10">
        <f t="shared" si="0"/>
        <v>5.9866518188383058</v>
      </c>
      <c r="P20" s="10">
        <f t="shared" si="0"/>
        <v>5.5425625842204074</v>
      </c>
      <c r="Q20" s="10">
        <f t="shared" si="0"/>
        <v>5.0596442562694071</v>
      </c>
      <c r="R20" s="10">
        <f t="shared" si="0"/>
        <v>4.5254833995939041</v>
      </c>
      <c r="S20" s="10">
        <f t="shared" si="0"/>
        <v>3.9191835884530848</v>
      </c>
      <c r="T20" s="10">
        <f t="shared" si="0"/>
        <v>3.2</v>
      </c>
      <c r="U20" s="10">
        <f t="shared" si="0"/>
        <v>2.2627416997969521</v>
      </c>
      <c r="V20" s="7">
        <v>16</v>
      </c>
      <c r="W20" s="6">
        <f t="shared" si="9"/>
        <v>1.024</v>
      </c>
      <c r="X20" s="10">
        <f t="shared" si="10"/>
        <v>8</v>
      </c>
      <c r="Y20" s="10">
        <f t="shared" si="1"/>
        <v>7</v>
      </c>
      <c r="Z20" s="10">
        <f t="shared" si="1"/>
        <v>7</v>
      </c>
      <c r="AA20" s="10">
        <f t="shared" si="1"/>
        <v>6</v>
      </c>
      <c r="AB20" s="10">
        <f t="shared" si="1"/>
        <v>6</v>
      </c>
      <c r="AC20" s="10">
        <f t="shared" si="1"/>
        <v>6</v>
      </c>
      <c r="AD20" s="10">
        <f t="shared" si="1"/>
        <v>5</v>
      </c>
      <c r="AE20" s="10">
        <f t="shared" si="1"/>
        <v>4</v>
      </c>
      <c r="AF20" s="10">
        <f t="shared" si="1"/>
        <v>4</v>
      </c>
      <c r="AG20" s="10">
        <f t="shared" si="1"/>
        <v>3</v>
      </c>
      <c r="AH20" s="7">
        <v>16</v>
      </c>
      <c r="AI20" s="6">
        <f t="shared" si="11"/>
        <v>1.024</v>
      </c>
      <c r="AJ20" s="10">
        <f>IF((-$AI20+$AH20*AJ$3)&gt;AJ19,-$AI20+$AH20*AJ$3,MAX(-$AI20+$AH20*AJ$3,0.3*MAX(AJ$4:AJ19)))</f>
        <v>6.1314175279993277</v>
      </c>
      <c r="AK20" s="10">
        <f>IF((-$AI20+$AH20*AK$3)&gt;AK19,-$AI20+$AH20*AK$3,MAX(-$AI20+$AH20*AK$3,0.3*MAX(AK$4:AK19)))</f>
        <v>5.7642250993908553</v>
      </c>
      <c r="AL20" s="10">
        <f>IF((-$AI20+$AH20*AL$3)&gt;AL19,-$AI20+$AH20*AL$3,MAX(-$AI20+$AH20*AL$3,0.3*MAX(AL$4:AL19)))</f>
        <v>5.3760000000000003</v>
      </c>
      <c r="AM20" s="10">
        <f>IF((-$AI20+$AH20*AM$3)&gt;AM19,-$AI20+$AH20*AM$3,MAX(-$AI20+$AH20*AM$3,0.3*MAX(AM$4:AM19)))</f>
        <v>4.9626518188383058</v>
      </c>
      <c r="AN20" s="10">
        <f>IF((-$AI20+$AH20*AN$3)&gt;AN19,-$AI20+$AH20*AN$3,MAX(-$AI20+$AH20*AN$3,0.3*MAX(AN$4:AN19)))</f>
        <v>4.5185625842204074</v>
      </c>
      <c r="AO20" s="10">
        <f>IF((-$AI20+$AH20*AO$3)&gt;AO19,-$AI20+$AH20*AO$3,MAX(-$AI20+$AH20*AO$3,0.3*MAX(AO$4:AO19)))</f>
        <v>4.035644256269407</v>
      </c>
      <c r="AP20" s="10">
        <f>IF((-$AI20+$AH20*AP$3)&gt;AP19,-$AI20+$AH20*AP$3,MAX(-$AI20+$AH20*AP$3,0.3*MAX(AP$4:AP19)))</f>
        <v>3.5014833995939041</v>
      </c>
      <c r="AQ20" s="10">
        <f>IF((-$AI20+$AH20*AQ$3)&gt;AQ19,-$AI20+$AH20*AQ$3,MAX(-$AI20+$AH20*AQ$3,0.3*MAX(AQ$4:AQ19)))</f>
        <v>2.8951835884530848</v>
      </c>
      <c r="AR20" s="10">
        <f>IF((-$AI20+$AH20*AR$3)&gt;AR19,-$AI20+$AH20*AR$3,MAX(-$AI20+$AH20*AR$3,0.3*MAX(AR$4:AR19)))</f>
        <v>2.1760000000000002</v>
      </c>
      <c r="AS20" s="10">
        <f>IF((-$AI20+$AH20*AS$3)&gt;AS19,-$AI20+$AH20*AS$3,MAX(-$AI20+$AH20*AS$3,0.3*MAX(AS$4:AS19)))</f>
        <v>1.238741699796952</v>
      </c>
    </row>
    <row r="21" spans="3:45">
      <c r="C21" s="1">
        <f t="shared" si="12"/>
        <v>84</v>
      </c>
      <c r="D21" s="3">
        <f t="shared" si="3"/>
        <v>0.43174881135363102</v>
      </c>
      <c r="E21" s="2">
        <f t="shared" si="4"/>
        <v>0.43301270189221941</v>
      </c>
      <c r="F21" s="2">
        <f t="shared" si="5"/>
        <v>0.38600518131237566</v>
      </c>
      <c r="G21" s="2">
        <f t="shared" si="6"/>
        <v>0.40987803063838396</v>
      </c>
      <c r="H21" s="2"/>
      <c r="J21" s="7">
        <v>17</v>
      </c>
      <c r="K21" s="17">
        <f t="shared" si="7"/>
        <v>1.1559999999999999</v>
      </c>
      <c r="L21" s="10">
        <f t="shared" si="8"/>
        <v>7.602631123499286</v>
      </c>
      <c r="M21" s="10">
        <f t="shared" si="8"/>
        <v>7.2124891681027838</v>
      </c>
      <c r="N21" s="10">
        <f t="shared" si="8"/>
        <v>6.8000000000000007</v>
      </c>
      <c r="O21" s="10">
        <f t="shared" si="8"/>
        <v>6.3608175575157002</v>
      </c>
      <c r="P21" s="10">
        <f t="shared" si="8"/>
        <v>5.8889727457341827</v>
      </c>
      <c r="Q21" s="10">
        <f t="shared" si="8"/>
        <v>5.3758720222862451</v>
      </c>
      <c r="R21" s="10">
        <f t="shared" si="8"/>
        <v>4.8083261120685235</v>
      </c>
      <c r="S21" s="10">
        <f t="shared" si="8"/>
        <v>4.1641325627314023</v>
      </c>
      <c r="T21" s="10">
        <f t="shared" si="8"/>
        <v>3.4000000000000004</v>
      </c>
      <c r="U21" s="10">
        <f t="shared" si="8"/>
        <v>2.4041630560342617</v>
      </c>
      <c r="V21" s="7">
        <v>17</v>
      </c>
      <c r="W21" s="6">
        <f t="shared" si="9"/>
        <v>1.1559999999999999</v>
      </c>
      <c r="X21" s="10">
        <f t="shared" si="10"/>
        <v>8</v>
      </c>
      <c r="Y21" s="10">
        <f t="shared" si="10"/>
        <v>8</v>
      </c>
      <c r="Z21" s="10">
        <f t="shared" si="10"/>
        <v>7</v>
      </c>
      <c r="AA21" s="10">
        <f t="shared" si="10"/>
        <v>7</v>
      </c>
      <c r="AB21" s="10">
        <f t="shared" si="10"/>
        <v>6</v>
      </c>
      <c r="AC21" s="10">
        <f t="shared" si="10"/>
        <v>6</v>
      </c>
      <c r="AD21" s="10">
        <f t="shared" si="10"/>
        <v>5</v>
      </c>
      <c r="AE21" s="10">
        <f t="shared" si="10"/>
        <v>5</v>
      </c>
      <c r="AF21" s="10">
        <f t="shared" si="10"/>
        <v>4</v>
      </c>
      <c r="AG21" s="10">
        <f t="shared" si="10"/>
        <v>3</v>
      </c>
      <c r="AH21" s="7">
        <v>17</v>
      </c>
      <c r="AI21" s="6">
        <f t="shared" si="11"/>
        <v>1.1559999999999999</v>
      </c>
      <c r="AJ21" s="10">
        <f>IF((-$AI21+$AH21*AJ$3)&gt;AJ20,-$AI21+$AH21*AJ$3,MAX(-$AI21+$AH21*AJ$3,0.3*MAX(AJ$4:AJ20)))</f>
        <v>6.4466311234992864</v>
      </c>
      <c r="AK21" s="10">
        <f>IF((-$AI21+$AH21*AK$3)&gt;AK20,-$AI21+$AH21*AK$3,MAX(-$AI21+$AH21*AK$3,0.3*MAX(AK$4:AK20)))</f>
        <v>6.0564891681027841</v>
      </c>
      <c r="AL21" s="10">
        <f>IF((-$AI21+$AH21*AL$3)&gt;AL20,-$AI21+$AH21*AL$3,MAX(-$AI21+$AH21*AL$3,0.3*MAX(AL$4:AL20)))</f>
        <v>5.644000000000001</v>
      </c>
      <c r="AM21" s="10">
        <f>IF((-$AI21+$AH21*AM$3)&gt;AM20,-$AI21+$AH21*AM$3,MAX(-$AI21+$AH21*AM$3,0.3*MAX(AM$4:AM20)))</f>
        <v>5.2048175575157005</v>
      </c>
      <c r="AN21" s="10">
        <f>IF((-$AI21+$AH21*AN$3)&gt;AN20,-$AI21+$AH21*AN$3,MAX(-$AI21+$AH21*AN$3,0.3*MAX(AN$4:AN20)))</f>
        <v>4.732972745734183</v>
      </c>
      <c r="AO21" s="10">
        <f>IF((-$AI21+$AH21*AO$3)&gt;AO20,-$AI21+$AH21*AO$3,MAX(-$AI21+$AH21*AO$3,0.3*MAX(AO$4:AO20)))</f>
        <v>4.2198720222862454</v>
      </c>
      <c r="AP21" s="10">
        <f>IF((-$AI21+$AH21*AP$3)&gt;AP20,-$AI21+$AH21*AP$3,MAX(-$AI21+$AH21*AP$3,0.3*MAX(AP$4:AP20)))</f>
        <v>3.6523261120685238</v>
      </c>
      <c r="AQ21" s="10">
        <f>IF((-$AI21+$AH21*AQ$3)&gt;AQ20,-$AI21+$AH21*AQ$3,MAX(-$AI21+$AH21*AQ$3,0.3*MAX(AQ$4:AQ20)))</f>
        <v>3.0081325627314026</v>
      </c>
      <c r="AR21" s="10">
        <f>IF((-$AI21+$AH21*AR$3)&gt;AR20,-$AI21+$AH21*AR$3,MAX(-$AI21+$AH21*AR$3,0.3*MAX(AR$4:AR20)))</f>
        <v>2.2440000000000007</v>
      </c>
      <c r="AS21" s="10">
        <f>IF((-$AI21+$AH21*AS$3)&gt;AS20,-$AI21+$AH21*AS$3,MAX(-$AI21+$AH21*AS$3,0.3*MAX(AS$4:AS20)))</f>
        <v>1.2481630560342618</v>
      </c>
    </row>
    <row r="22" spans="3:45">
      <c r="C22" s="1">
        <f t="shared" si="12"/>
        <v>83</v>
      </c>
      <c r="D22" s="3">
        <f t="shared" si="3"/>
        <v>0.43040650932041702</v>
      </c>
      <c r="E22" s="2">
        <f t="shared" si="4"/>
        <v>0.43011626335213138</v>
      </c>
      <c r="F22" s="2">
        <f t="shared" si="5"/>
        <v>0.38340579025361626</v>
      </c>
      <c r="G22" s="2">
        <f t="shared" si="6"/>
        <v>0.40743097574926723</v>
      </c>
      <c r="H22" s="2"/>
      <c r="J22" s="7">
        <v>18</v>
      </c>
      <c r="K22" s="17">
        <f t="shared" si="7"/>
        <v>1.296</v>
      </c>
      <c r="L22" s="10">
        <f t="shared" si="8"/>
        <v>8.0498447189992444</v>
      </c>
      <c r="M22" s="10">
        <f t="shared" si="8"/>
        <v>7.6367532368147124</v>
      </c>
      <c r="N22" s="10">
        <f t="shared" si="8"/>
        <v>7.2</v>
      </c>
      <c r="O22" s="10">
        <f t="shared" si="8"/>
        <v>6.7349832961930938</v>
      </c>
      <c r="P22" s="10">
        <f t="shared" si="8"/>
        <v>6.2353829072479581</v>
      </c>
      <c r="Q22" s="10">
        <f t="shared" si="8"/>
        <v>5.6920997883030831</v>
      </c>
      <c r="R22" s="10">
        <f t="shared" si="8"/>
        <v>5.0911688245431419</v>
      </c>
      <c r="S22" s="10">
        <f t="shared" si="8"/>
        <v>4.4090815370097207</v>
      </c>
      <c r="T22" s="10">
        <f t="shared" si="8"/>
        <v>3.6</v>
      </c>
      <c r="U22" s="10">
        <f t="shared" si="8"/>
        <v>2.545584412271571</v>
      </c>
      <c r="V22" s="7">
        <v>18</v>
      </c>
      <c r="W22" s="6">
        <f t="shared" si="9"/>
        <v>1.296</v>
      </c>
      <c r="X22" s="10">
        <f t="shared" si="10"/>
        <v>8</v>
      </c>
      <c r="Y22" s="10">
        <f t="shared" si="10"/>
        <v>8</v>
      </c>
      <c r="Z22" s="10">
        <f t="shared" si="10"/>
        <v>7</v>
      </c>
      <c r="AA22" s="10">
        <f t="shared" si="10"/>
        <v>7</v>
      </c>
      <c r="AB22" s="10">
        <f t="shared" si="10"/>
        <v>6</v>
      </c>
      <c r="AC22" s="10">
        <f t="shared" si="10"/>
        <v>6</v>
      </c>
      <c r="AD22" s="10">
        <f t="shared" si="10"/>
        <v>5</v>
      </c>
      <c r="AE22" s="10">
        <f t="shared" si="10"/>
        <v>5</v>
      </c>
      <c r="AF22" s="10">
        <f t="shared" si="10"/>
        <v>4</v>
      </c>
      <c r="AG22" s="10">
        <f t="shared" si="10"/>
        <v>3</v>
      </c>
      <c r="AH22" s="7">
        <v>18</v>
      </c>
      <c r="AI22" s="6">
        <f t="shared" si="11"/>
        <v>1.296</v>
      </c>
      <c r="AJ22" s="10">
        <f>IF((-$AI22+$AH22*AJ$3)&gt;AJ21,-$AI22+$AH22*AJ$3,MAX(-$AI22+$AH22*AJ$3,0.3*MAX(AJ$4:AJ21)))</f>
        <v>6.7538447189992441</v>
      </c>
      <c r="AK22" s="10">
        <f>IF((-$AI22+$AH22*AK$3)&gt;AK21,-$AI22+$AH22*AK$3,MAX(-$AI22+$AH22*AK$3,0.3*MAX(AK$4:AK21)))</f>
        <v>6.3407532368147121</v>
      </c>
      <c r="AL22" s="10">
        <f>IF((-$AI22+$AH22*AL$3)&gt;AL21,-$AI22+$AH22*AL$3,MAX(-$AI22+$AH22*AL$3,0.3*MAX(AL$4:AL21)))</f>
        <v>5.9039999999999999</v>
      </c>
      <c r="AM22" s="10">
        <f>IF((-$AI22+$AH22*AM$3)&gt;AM21,-$AI22+$AH22*AM$3,MAX(-$AI22+$AH22*AM$3,0.3*MAX(AM$4:AM21)))</f>
        <v>5.4389832961930935</v>
      </c>
      <c r="AN22" s="10">
        <f>IF((-$AI22+$AH22*AN$3)&gt;AN21,-$AI22+$AH22*AN$3,MAX(-$AI22+$AH22*AN$3,0.3*MAX(AN$4:AN21)))</f>
        <v>4.9393829072479578</v>
      </c>
      <c r="AO22" s="10">
        <f>IF((-$AI22+$AH22*AO$3)&gt;AO21,-$AI22+$AH22*AO$3,MAX(-$AI22+$AH22*AO$3,0.3*MAX(AO$4:AO21)))</f>
        <v>4.3960997883030828</v>
      </c>
      <c r="AP22" s="10">
        <f>IF((-$AI22+$AH22*AP$3)&gt;AP21,-$AI22+$AH22*AP$3,MAX(-$AI22+$AH22*AP$3,0.3*MAX(AP$4:AP21)))</f>
        <v>3.7951688245431416</v>
      </c>
      <c r="AQ22" s="10">
        <f>IF((-$AI22+$AH22*AQ$3)&gt;AQ21,-$AI22+$AH22*AQ$3,MAX(-$AI22+$AH22*AQ$3,0.3*MAX(AQ$4:AQ21)))</f>
        <v>3.1130815370097205</v>
      </c>
      <c r="AR22" s="10">
        <f>IF((-$AI22+$AH22*AR$3)&gt;AR21,-$AI22+$AH22*AR$3,MAX(-$AI22+$AH22*AR$3,0.3*MAX(AR$4:AR21)))</f>
        <v>2.3040000000000003</v>
      </c>
      <c r="AS22" s="10">
        <f>IF((-$AI22+$AH22*AS$3)&gt;AS21,-$AI22+$AH22*AS$3,MAX(-$AI22+$AH22*AS$3,0.3*MAX(AS$4:AS21)))</f>
        <v>1.2495844122715709</v>
      </c>
    </row>
    <row r="23" spans="3:45">
      <c r="C23" s="1">
        <f t="shared" si="12"/>
        <v>82</v>
      </c>
      <c r="D23" s="3">
        <f t="shared" si="3"/>
        <v>0.4290459441148391</v>
      </c>
      <c r="E23" s="2">
        <f t="shared" si="4"/>
        <v>0.42720018726587655</v>
      </c>
      <c r="F23" s="2">
        <f t="shared" si="5"/>
        <v>0.38078865529319544</v>
      </c>
      <c r="G23" s="2">
        <f t="shared" si="6"/>
        <v>0.40496913462633177</v>
      </c>
      <c r="H23" s="2"/>
      <c r="J23" s="7">
        <v>19</v>
      </c>
      <c r="K23" s="17">
        <f t="shared" si="7"/>
        <v>1.444</v>
      </c>
      <c r="L23" s="10">
        <f t="shared" si="8"/>
        <v>8.4970583144992009</v>
      </c>
      <c r="M23" s="10">
        <f t="shared" si="8"/>
        <v>8.0610173055266401</v>
      </c>
      <c r="N23" s="10">
        <f t="shared" si="8"/>
        <v>7.6000000000000005</v>
      </c>
      <c r="O23" s="10">
        <f t="shared" si="8"/>
        <v>7.1091490348704882</v>
      </c>
      <c r="P23" s="10">
        <f t="shared" si="8"/>
        <v>6.5817930687617334</v>
      </c>
      <c r="Q23" s="10">
        <f t="shared" si="8"/>
        <v>6.008327554319921</v>
      </c>
      <c r="R23" s="10">
        <f t="shared" si="8"/>
        <v>5.3740115370177612</v>
      </c>
      <c r="S23" s="10">
        <f t="shared" si="8"/>
        <v>4.6540305112880382</v>
      </c>
      <c r="T23" s="10">
        <f t="shared" si="8"/>
        <v>3.8000000000000003</v>
      </c>
      <c r="U23" s="10">
        <f t="shared" si="8"/>
        <v>2.6870057685088806</v>
      </c>
      <c r="V23" s="7">
        <v>19</v>
      </c>
      <c r="W23" s="6">
        <f t="shared" si="9"/>
        <v>1.444</v>
      </c>
      <c r="X23" s="10">
        <f t="shared" si="10"/>
        <v>9</v>
      </c>
      <c r="Y23" s="10">
        <f t="shared" si="10"/>
        <v>8</v>
      </c>
      <c r="Z23" s="10">
        <f t="shared" si="10"/>
        <v>8</v>
      </c>
      <c r="AA23" s="10">
        <f t="shared" si="10"/>
        <v>7</v>
      </c>
      <c r="AB23" s="10">
        <f t="shared" si="10"/>
        <v>7</v>
      </c>
      <c r="AC23" s="10">
        <f t="shared" si="10"/>
        <v>6</v>
      </c>
      <c r="AD23" s="10">
        <f t="shared" si="10"/>
        <v>5</v>
      </c>
      <c r="AE23" s="10">
        <f t="shared" si="10"/>
        <v>5</v>
      </c>
      <c r="AF23" s="10">
        <f t="shared" si="10"/>
        <v>4</v>
      </c>
      <c r="AG23" s="10">
        <f t="shared" si="10"/>
        <v>3</v>
      </c>
      <c r="AH23" s="7">
        <v>19</v>
      </c>
      <c r="AI23" s="6">
        <f t="shared" si="11"/>
        <v>1.444</v>
      </c>
      <c r="AJ23" s="10">
        <f>IF((-$AI23+$AH23*AJ$3)&gt;AJ22,-$AI23+$AH23*AJ$3,MAX(-$AI23+$AH23*AJ$3,0.3*MAX(AJ$4:AJ22)))</f>
        <v>7.053058314499201</v>
      </c>
      <c r="AK23" s="10">
        <f>IF((-$AI23+$AH23*AK$3)&gt;AK22,-$AI23+$AH23*AK$3,MAX(-$AI23+$AH23*AK$3,0.3*MAX(AK$4:AK22)))</f>
        <v>6.6170173055266401</v>
      </c>
      <c r="AL23" s="10">
        <f>IF((-$AI23+$AH23*AL$3)&gt;AL22,-$AI23+$AH23*AL$3,MAX(-$AI23+$AH23*AL$3,0.3*MAX(AL$4:AL22)))</f>
        <v>6.1560000000000006</v>
      </c>
      <c r="AM23" s="10">
        <f>IF((-$AI23+$AH23*AM$3)&gt;AM22,-$AI23+$AH23*AM$3,MAX(-$AI23+$AH23*AM$3,0.3*MAX(AM$4:AM22)))</f>
        <v>5.6651490348704883</v>
      </c>
      <c r="AN23" s="10">
        <f>IF((-$AI23+$AH23*AN$3)&gt;AN22,-$AI23+$AH23*AN$3,MAX(-$AI23+$AH23*AN$3,0.3*MAX(AN$4:AN22)))</f>
        <v>5.1377930687617335</v>
      </c>
      <c r="AO23" s="10">
        <f>IF((-$AI23+$AH23*AO$3)&gt;AO22,-$AI23+$AH23*AO$3,MAX(-$AI23+$AH23*AO$3,0.3*MAX(AO$4:AO22)))</f>
        <v>4.5643275543199211</v>
      </c>
      <c r="AP23" s="10">
        <f>IF((-$AI23+$AH23*AP$3)&gt;AP22,-$AI23+$AH23*AP$3,MAX(-$AI23+$AH23*AP$3,0.3*MAX(AP$4:AP22)))</f>
        <v>3.9300115370177613</v>
      </c>
      <c r="AQ23" s="10">
        <f>IF((-$AI23+$AH23*AQ$3)&gt;AQ22,-$AI23+$AH23*AQ$3,MAX(-$AI23+$AH23*AQ$3,0.3*MAX(AQ$4:AQ22)))</f>
        <v>3.2100305112880383</v>
      </c>
      <c r="AR23" s="10">
        <f>IF((-$AI23+$AH23*AR$3)&gt;AR22,-$AI23+$AH23*AR$3,MAX(-$AI23+$AH23*AR$3,0.3*MAX(AR$4:AR22)))</f>
        <v>2.3560000000000003</v>
      </c>
      <c r="AS23" s="10">
        <f>IF((-$AI23+$AH23*AS$3)&gt;AS22,-$AI23+$AH23*AS$3,MAX(-$AI23+$AH23*AS$3,0.3*MAX(AS$4:AS22)))</f>
        <v>1.2430057685088807</v>
      </c>
    </row>
    <row r="24" spans="3:45">
      <c r="C24" s="1">
        <f t="shared" si="12"/>
        <v>81</v>
      </c>
      <c r="D24" s="3">
        <f t="shared" si="3"/>
        <v>0.42766661190160554</v>
      </c>
      <c r="E24" s="2">
        <f t="shared" si="4"/>
        <v>0.42426406871192845</v>
      </c>
      <c r="F24" s="2">
        <f t="shared" si="5"/>
        <v>0.37815340802378072</v>
      </c>
      <c r="G24" s="2">
        <f t="shared" si="6"/>
        <v>0.40249223594996214</v>
      </c>
      <c r="H24" s="2"/>
      <c r="J24" s="7">
        <v>20</v>
      </c>
      <c r="K24" s="17">
        <f t="shared" si="7"/>
        <v>1.6</v>
      </c>
      <c r="L24" s="10">
        <f t="shared" si="8"/>
        <v>8.9442719099991592</v>
      </c>
      <c r="M24" s="10">
        <f t="shared" si="8"/>
        <v>8.4852813742385695</v>
      </c>
      <c r="N24" s="10">
        <f t="shared" si="8"/>
        <v>8</v>
      </c>
      <c r="O24" s="10">
        <f t="shared" si="8"/>
        <v>7.4833147735478818</v>
      </c>
      <c r="P24" s="10">
        <f t="shared" si="8"/>
        <v>6.9282032302755088</v>
      </c>
      <c r="Q24" s="10">
        <f t="shared" si="8"/>
        <v>6.324555320336759</v>
      </c>
      <c r="R24" s="10">
        <f t="shared" si="8"/>
        <v>5.6568542494923797</v>
      </c>
      <c r="S24" s="10">
        <f t="shared" si="8"/>
        <v>4.8989794855663558</v>
      </c>
      <c r="T24" s="10">
        <f t="shared" si="8"/>
        <v>4</v>
      </c>
      <c r="U24" s="10">
        <f t="shared" si="8"/>
        <v>2.8284271247461898</v>
      </c>
      <c r="V24" s="7">
        <v>20</v>
      </c>
      <c r="W24" s="6">
        <f t="shared" si="9"/>
        <v>1.6</v>
      </c>
      <c r="X24" s="10">
        <f t="shared" si="10"/>
        <v>9</v>
      </c>
      <c r="Y24" s="10">
        <f t="shared" si="10"/>
        <v>8</v>
      </c>
      <c r="Z24" s="10">
        <f t="shared" si="10"/>
        <v>8</v>
      </c>
      <c r="AA24" s="10">
        <f t="shared" si="10"/>
        <v>7</v>
      </c>
      <c r="AB24" s="10">
        <f t="shared" si="10"/>
        <v>7</v>
      </c>
      <c r="AC24" s="10">
        <f t="shared" si="10"/>
        <v>6</v>
      </c>
      <c r="AD24" s="10">
        <f t="shared" si="10"/>
        <v>6</v>
      </c>
      <c r="AE24" s="10">
        <f t="shared" si="10"/>
        <v>5</v>
      </c>
      <c r="AF24" s="10">
        <f t="shared" si="10"/>
        <v>4</v>
      </c>
      <c r="AG24" s="10">
        <f t="shared" si="10"/>
        <v>3</v>
      </c>
      <c r="AH24" s="7">
        <v>20</v>
      </c>
      <c r="AI24" s="6">
        <f t="shared" si="11"/>
        <v>1.6</v>
      </c>
      <c r="AJ24" s="10">
        <f>IF((-$AI24+$AH24*AJ$3)&gt;AJ23,-$AI24+$AH24*AJ$3,MAX(-$AI24+$AH24*AJ$3,0.3*MAX(AJ$4:AJ23)))</f>
        <v>7.3442719099991596</v>
      </c>
      <c r="AK24" s="10">
        <f>IF((-$AI24+$AH24*AK$3)&gt;AK23,-$AI24+$AH24*AK$3,MAX(-$AI24+$AH24*AK$3,0.3*MAX(AK$4:AK23)))</f>
        <v>6.8852813742385699</v>
      </c>
      <c r="AL24" s="10">
        <f>IF((-$AI24+$AH24*AL$3)&gt;AL23,-$AI24+$AH24*AL$3,MAX(-$AI24+$AH24*AL$3,0.3*MAX(AL$4:AL23)))</f>
        <v>6.4</v>
      </c>
      <c r="AM24" s="10">
        <f>IF((-$AI24+$AH24*AM$3)&gt;AM23,-$AI24+$AH24*AM$3,MAX(-$AI24+$AH24*AM$3,0.3*MAX(AM$4:AM23)))</f>
        <v>5.8833147735478821</v>
      </c>
      <c r="AN24" s="10">
        <f>IF((-$AI24+$AH24*AN$3)&gt;AN23,-$AI24+$AH24*AN$3,MAX(-$AI24+$AH24*AN$3,0.3*MAX(AN$4:AN23)))</f>
        <v>5.3282032302755091</v>
      </c>
      <c r="AO24" s="10">
        <f>IF((-$AI24+$AH24*AO$3)&gt;AO23,-$AI24+$AH24*AO$3,MAX(-$AI24+$AH24*AO$3,0.3*MAX(AO$4:AO23)))</f>
        <v>4.7245553203367585</v>
      </c>
      <c r="AP24" s="10">
        <f>IF((-$AI24+$AH24*AP$3)&gt;AP23,-$AI24+$AH24*AP$3,MAX(-$AI24+$AH24*AP$3,0.3*MAX(AP$4:AP23)))</f>
        <v>4.05685424949238</v>
      </c>
      <c r="AQ24" s="10">
        <f>IF((-$AI24+$AH24*AQ$3)&gt;AQ23,-$AI24+$AH24*AQ$3,MAX(-$AI24+$AH24*AQ$3,0.3*MAX(AQ$4:AQ23)))</f>
        <v>3.2989794855663557</v>
      </c>
      <c r="AR24" s="10">
        <f>IF((-$AI24+$AH24*AR$3)&gt;AR23,-$AI24+$AH24*AR$3,MAX(-$AI24+$AH24*AR$3,0.3*MAX(AR$4:AR23)))</f>
        <v>2.4</v>
      </c>
      <c r="AS24" s="10">
        <f>IF((-$AI24+$AH24*AS$3)&gt;AS23,-$AI24+$AH24*AS$3,MAX(-$AI24+$AH24*AS$3,0.3*MAX(AS$4:AS23)))</f>
        <v>1.2284271247461898</v>
      </c>
    </row>
    <row r="25" spans="3:45">
      <c r="C25" s="1">
        <f t="shared" si="12"/>
        <v>80</v>
      </c>
      <c r="D25" s="3">
        <f t="shared" si="3"/>
        <v>0.42626798770413155</v>
      </c>
      <c r="E25" s="2">
        <f t="shared" si="4"/>
        <v>0.42130748865881801</v>
      </c>
      <c r="F25" s="2">
        <f t="shared" si="5"/>
        <v>0.37549966711037175</v>
      </c>
      <c r="G25" s="2">
        <f t="shared" si="6"/>
        <v>0.4</v>
      </c>
      <c r="H25" s="2"/>
      <c r="J25" s="7">
        <v>21</v>
      </c>
      <c r="K25" s="17">
        <f t="shared" si="7"/>
        <v>1.764</v>
      </c>
      <c r="L25" s="10">
        <f t="shared" si="8"/>
        <v>9.3914855054991175</v>
      </c>
      <c r="M25" s="10">
        <f t="shared" si="8"/>
        <v>8.9095454429504972</v>
      </c>
      <c r="N25" s="10">
        <f t="shared" si="8"/>
        <v>8.4</v>
      </c>
      <c r="O25" s="10">
        <f t="shared" si="8"/>
        <v>7.8574805122252762</v>
      </c>
      <c r="P25" s="10">
        <f t="shared" si="8"/>
        <v>7.274613391789285</v>
      </c>
      <c r="Q25" s="10">
        <f t="shared" si="8"/>
        <v>6.640783086353597</v>
      </c>
      <c r="R25" s="10">
        <f t="shared" si="8"/>
        <v>5.939696961966999</v>
      </c>
      <c r="S25" s="10">
        <f t="shared" si="8"/>
        <v>5.1439284598446742</v>
      </c>
      <c r="T25" s="10">
        <f t="shared" si="8"/>
        <v>4.2</v>
      </c>
      <c r="U25" s="10">
        <f t="shared" si="8"/>
        <v>2.9698484809834995</v>
      </c>
      <c r="V25" s="7">
        <v>21</v>
      </c>
      <c r="W25" s="6">
        <f t="shared" si="9"/>
        <v>1.764</v>
      </c>
      <c r="X25" s="10">
        <f t="shared" si="10"/>
        <v>9</v>
      </c>
      <c r="Y25" s="10">
        <f t="shared" si="10"/>
        <v>9</v>
      </c>
      <c r="Z25" s="10">
        <f t="shared" si="10"/>
        <v>8</v>
      </c>
      <c r="AA25" s="10">
        <f t="shared" si="10"/>
        <v>8</v>
      </c>
      <c r="AB25" s="10">
        <f t="shared" si="10"/>
        <v>7</v>
      </c>
      <c r="AC25" s="10">
        <f t="shared" si="10"/>
        <v>6</v>
      </c>
      <c r="AD25" s="10">
        <f t="shared" si="10"/>
        <v>6</v>
      </c>
      <c r="AE25" s="10">
        <f t="shared" si="10"/>
        <v>5</v>
      </c>
      <c r="AF25" s="10">
        <f t="shared" si="10"/>
        <v>4</v>
      </c>
      <c r="AG25" s="10">
        <f t="shared" si="10"/>
        <v>3</v>
      </c>
      <c r="AH25" s="7">
        <v>21</v>
      </c>
      <c r="AI25" s="6">
        <f t="shared" si="11"/>
        <v>1.764</v>
      </c>
      <c r="AJ25" s="10">
        <f>IF((-$AI25+$AH25*AJ$3)&gt;AJ24,-$AI25+$AH25*AJ$3,MAX(-$AI25+$AH25*AJ$3,0.3*MAX(AJ$4:AJ24)))</f>
        <v>7.6274855054991173</v>
      </c>
      <c r="AK25" s="10">
        <f>IF((-$AI25+$AH25*AK$3)&gt;AK24,-$AI25+$AH25*AK$3,MAX(-$AI25+$AH25*AK$3,0.3*MAX(AK$4:AK24)))</f>
        <v>7.145545442950497</v>
      </c>
      <c r="AL25" s="10">
        <f>IF((-$AI25+$AH25*AL$3)&gt;AL24,-$AI25+$AH25*AL$3,MAX(-$AI25+$AH25*AL$3,0.3*MAX(AL$4:AL24)))</f>
        <v>6.6360000000000001</v>
      </c>
      <c r="AM25" s="10">
        <f>IF((-$AI25+$AH25*AM$3)&gt;AM24,-$AI25+$AH25*AM$3,MAX(-$AI25+$AH25*AM$3,0.3*MAX(AM$4:AM24)))</f>
        <v>6.093480512225276</v>
      </c>
      <c r="AN25" s="10">
        <f>IF((-$AI25+$AH25*AN$3)&gt;AN24,-$AI25+$AH25*AN$3,MAX(-$AI25+$AH25*AN$3,0.3*MAX(AN$4:AN24)))</f>
        <v>5.5106133917892848</v>
      </c>
      <c r="AO25" s="10">
        <f>IF((-$AI25+$AH25*AO$3)&gt;AO24,-$AI25+$AH25*AO$3,MAX(-$AI25+$AH25*AO$3,0.3*MAX(AO$4:AO24)))</f>
        <v>4.8767830863535968</v>
      </c>
      <c r="AP25" s="10">
        <f>IF((-$AI25+$AH25*AP$3)&gt;AP24,-$AI25+$AH25*AP$3,MAX(-$AI25+$AH25*AP$3,0.3*MAX(AP$4:AP24)))</f>
        <v>4.1756969619669988</v>
      </c>
      <c r="AQ25" s="10">
        <f>IF((-$AI25+$AH25*AQ$3)&gt;AQ24,-$AI25+$AH25*AQ$3,MAX(-$AI25+$AH25*AQ$3,0.3*MAX(AQ$4:AQ24)))</f>
        <v>3.3799284598446739</v>
      </c>
      <c r="AR25" s="10">
        <f>IF((-$AI25+$AH25*AR$3)&gt;AR24,-$AI25+$AH25*AR$3,MAX(-$AI25+$AH25*AR$3,0.3*MAX(AR$4:AR24)))</f>
        <v>2.4359999999999999</v>
      </c>
      <c r="AS25" s="10">
        <f>IF((-$AI25+$AH25*AS$3)&gt;AS24,-$AI25+$AH25*AS$3,MAX(-$AI25+$AH25*AS$3,0.3*MAX(AS$4:AS24)))</f>
        <v>1.2058484809834995</v>
      </c>
    </row>
    <row r="26" spans="3:45">
      <c r="C26" s="1">
        <f t="shared" si="12"/>
        <v>79</v>
      </c>
      <c r="D26" s="3">
        <f t="shared" si="3"/>
        <v>0.42484952420493594</v>
      </c>
      <c r="E26" s="2">
        <f t="shared" si="4"/>
        <v>0.41833001326703778</v>
      </c>
      <c r="F26" s="2">
        <f t="shared" si="5"/>
        <v>0.372827037646145</v>
      </c>
      <c r="G26" s="2">
        <f t="shared" si="6"/>
        <v>0.39749213828703583</v>
      </c>
      <c r="H26" s="2"/>
      <c r="J26" s="7">
        <v>22</v>
      </c>
      <c r="K26" s="17">
        <f t="shared" si="7"/>
        <v>1.9359999999999999</v>
      </c>
      <c r="L26" s="10">
        <f t="shared" si="8"/>
        <v>9.8386991009990759</v>
      </c>
      <c r="M26" s="10">
        <f t="shared" si="8"/>
        <v>9.3338095116624267</v>
      </c>
      <c r="N26" s="10">
        <f t="shared" si="8"/>
        <v>8.8000000000000007</v>
      </c>
      <c r="O26" s="10">
        <f t="shared" si="8"/>
        <v>8.2316462509026707</v>
      </c>
      <c r="P26" s="10">
        <f t="shared" si="8"/>
        <v>7.6210235533030604</v>
      </c>
      <c r="Q26" s="10">
        <f t="shared" si="8"/>
        <v>6.957010852370435</v>
      </c>
      <c r="R26" s="10">
        <f t="shared" si="8"/>
        <v>6.2225396744416184</v>
      </c>
      <c r="S26" s="10">
        <f t="shared" si="8"/>
        <v>5.3888774341229917</v>
      </c>
      <c r="T26" s="10">
        <f t="shared" si="8"/>
        <v>4.4000000000000004</v>
      </c>
      <c r="U26" s="10">
        <f t="shared" si="8"/>
        <v>3.1112698372208092</v>
      </c>
      <c r="V26" s="7">
        <v>22</v>
      </c>
      <c r="W26" s="6">
        <f t="shared" si="9"/>
        <v>1.9359999999999999</v>
      </c>
      <c r="X26" s="10">
        <f t="shared" si="10"/>
        <v>9</v>
      </c>
      <c r="Y26" s="10">
        <f t="shared" si="10"/>
        <v>9</v>
      </c>
      <c r="Z26" s="10">
        <f t="shared" si="10"/>
        <v>8</v>
      </c>
      <c r="AA26" s="10">
        <f t="shared" si="10"/>
        <v>8</v>
      </c>
      <c r="AB26" s="10">
        <f t="shared" si="10"/>
        <v>7</v>
      </c>
      <c r="AC26" s="10">
        <f t="shared" si="10"/>
        <v>7</v>
      </c>
      <c r="AD26" s="10">
        <f t="shared" si="10"/>
        <v>6</v>
      </c>
      <c r="AE26" s="10">
        <f t="shared" si="10"/>
        <v>5</v>
      </c>
      <c r="AF26" s="10">
        <f t="shared" si="10"/>
        <v>4</v>
      </c>
      <c r="AG26" s="10">
        <f t="shared" si="10"/>
        <v>3</v>
      </c>
      <c r="AH26" s="7">
        <v>22</v>
      </c>
      <c r="AI26" s="6">
        <f t="shared" si="11"/>
        <v>1.9359999999999999</v>
      </c>
      <c r="AJ26" s="10">
        <f>IF((-$AI26+$AH26*AJ$3)&gt;AJ25,-$AI26+$AH26*AJ$3,MAX(-$AI26+$AH26*AJ$3,0.3*MAX(AJ$4:AJ25)))</f>
        <v>7.9026991009990759</v>
      </c>
      <c r="AK26" s="10">
        <f>IF((-$AI26+$AH26*AK$3)&gt;AK25,-$AI26+$AH26*AK$3,MAX(-$AI26+$AH26*AK$3,0.3*MAX(AK$4:AK25)))</f>
        <v>7.3978095116624267</v>
      </c>
      <c r="AL26" s="10">
        <f>IF((-$AI26+$AH26*AL$3)&gt;AL25,-$AI26+$AH26*AL$3,MAX(-$AI26+$AH26*AL$3,0.3*MAX(AL$4:AL25)))</f>
        <v>6.8640000000000008</v>
      </c>
      <c r="AM26" s="10">
        <f>IF((-$AI26+$AH26*AM$3)&gt;AM25,-$AI26+$AH26*AM$3,MAX(-$AI26+$AH26*AM$3,0.3*MAX(AM$4:AM25)))</f>
        <v>6.2956462509026707</v>
      </c>
      <c r="AN26" s="10">
        <f>IF((-$AI26+$AH26*AN$3)&gt;AN25,-$AI26+$AH26*AN$3,MAX(-$AI26+$AH26*AN$3,0.3*MAX(AN$4:AN25)))</f>
        <v>5.6850235533030604</v>
      </c>
      <c r="AO26" s="10">
        <f>IF((-$AI26+$AH26*AO$3)&gt;AO25,-$AI26+$AH26*AO$3,MAX(-$AI26+$AH26*AO$3,0.3*MAX(AO$4:AO25)))</f>
        <v>5.0210108523704351</v>
      </c>
      <c r="AP26" s="10">
        <f>IF((-$AI26+$AH26*AP$3)&gt;AP25,-$AI26+$AH26*AP$3,MAX(-$AI26+$AH26*AP$3,0.3*MAX(AP$4:AP25)))</f>
        <v>4.2865396744416184</v>
      </c>
      <c r="AQ26" s="10">
        <f>IF((-$AI26+$AH26*AQ$3)&gt;AQ25,-$AI26+$AH26*AQ$3,MAX(-$AI26+$AH26*AQ$3,0.3*MAX(AQ$4:AQ25)))</f>
        <v>3.4528774341229918</v>
      </c>
      <c r="AR26" s="10">
        <f>IF((-$AI26+$AH26*AR$3)&gt;AR25,-$AI26+$AH26*AR$3,MAX(-$AI26+$AH26*AR$3,0.3*MAX(AR$4:AR25)))</f>
        <v>2.4640000000000004</v>
      </c>
      <c r="AS26" s="10">
        <f>IF((-$AI26+$AH26*AS$3)&gt;AS25,-$AI26+$AH26*AS$3,MAX(-$AI26+$AH26*AS$3,0.3*MAX(AS$4:AS25)))</f>
        <v>1.1752698372208092</v>
      </c>
    </row>
    <row r="27" spans="3:45">
      <c r="C27" s="1">
        <f t="shared" si="12"/>
        <v>78</v>
      </c>
      <c r="D27" s="3">
        <f t="shared" si="3"/>
        <v>0.42341065045972598</v>
      </c>
      <c r="E27" s="2">
        <f t="shared" si="4"/>
        <v>0.41533119314590372</v>
      </c>
      <c r="F27" s="2">
        <f t="shared" si="5"/>
        <v>0.37013511046643494</v>
      </c>
      <c r="G27" s="2">
        <f t="shared" si="6"/>
        <v>0.39496835316263001</v>
      </c>
      <c r="H27" s="2"/>
      <c r="J27" s="7">
        <v>23</v>
      </c>
      <c r="K27" s="17">
        <f t="shared" si="7"/>
        <v>2.1160000000000001</v>
      </c>
      <c r="L27" s="10">
        <f t="shared" si="8"/>
        <v>10.285912696499034</v>
      </c>
      <c r="M27" s="10">
        <f t="shared" si="8"/>
        <v>9.7580735803743543</v>
      </c>
      <c r="N27" s="10">
        <f t="shared" si="8"/>
        <v>9.2000000000000011</v>
      </c>
      <c r="O27" s="10">
        <f t="shared" si="8"/>
        <v>8.6058119895800651</v>
      </c>
      <c r="P27" s="10">
        <f t="shared" si="8"/>
        <v>7.9674337148168357</v>
      </c>
      <c r="Q27" s="10">
        <f t="shared" si="8"/>
        <v>7.273238618387273</v>
      </c>
      <c r="R27" s="10">
        <f t="shared" si="8"/>
        <v>6.5053823869162368</v>
      </c>
      <c r="S27" s="10">
        <f t="shared" si="8"/>
        <v>5.6338264084013092</v>
      </c>
      <c r="T27" s="10">
        <f t="shared" si="8"/>
        <v>4.6000000000000005</v>
      </c>
      <c r="U27" s="10">
        <f t="shared" si="8"/>
        <v>3.2526911934581184</v>
      </c>
      <c r="V27" s="7">
        <v>23</v>
      </c>
      <c r="W27" s="6">
        <f t="shared" si="9"/>
        <v>2.1160000000000001</v>
      </c>
      <c r="X27" s="10">
        <f t="shared" si="10"/>
        <v>10</v>
      </c>
      <c r="Y27" s="10">
        <f t="shared" si="10"/>
        <v>9</v>
      </c>
      <c r="Z27" s="10">
        <f t="shared" si="10"/>
        <v>9</v>
      </c>
      <c r="AA27" s="10">
        <f t="shared" si="10"/>
        <v>8</v>
      </c>
      <c r="AB27" s="10">
        <f t="shared" si="10"/>
        <v>7</v>
      </c>
      <c r="AC27" s="10">
        <f t="shared" si="10"/>
        <v>7</v>
      </c>
      <c r="AD27" s="10">
        <f t="shared" si="10"/>
        <v>6</v>
      </c>
      <c r="AE27" s="10">
        <f t="shared" si="10"/>
        <v>5</v>
      </c>
      <c r="AF27" s="10">
        <f t="shared" si="10"/>
        <v>4</v>
      </c>
      <c r="AG27" s="10">
        <f t="shared" si="10"/>
        <v>3</v>
      </c>
      <c r="AH27" s="7">
        <v>23</v>
      </c>
      <c r="AI27" s="6">
        <f t="shared" si="11"/>
        <v>2.1160000000000001</v>
      </c>
      <c r="AJ27" s="10">
        <f>IF((-$AI27+$AH27*AJ$3)&gt;AJ26,-$AI27+$AH27*AJ$3,MAX(-$AI27+$AH27*AJ$3,0.3*MAX(AJ$4:AJ26)))</f>
        <v>8.1699126964990345</v>
      </c>
      <c r="AK27" s="10">
        <f>IF((-$AI27+$AH27*AK$3)&gt;AK26,-$AI27+$AH27*AK$3,MAX(-$AI27+$AH27*AK$3,0.3*MAX(AK$4:AK26)))</f>
        <v>7.6420735803743547</v>
      </c>
      <c r="AL27" s="10">
        <f>IF((-$AI27+$AH27*AL$3)&gt;AL26,-$AI27+$AH27*AL$3,MAX(-$AI27+$AH27*AL$3,0.3*MAX(AL$4:AL26)))</f>
        <v>7.0840000000000014</v>
      </c>
      <c r="AM27" s="10">
        <f>IF((-$AI27+$AH27*AM$3)&gt;AM26,-$AI27+$AH27*AM$3,MAX(-$AI27+$AH27*AM$3,0.3*MAX(AM$4:AM26)))</f>
        <v>6.4898119895800654</v>
      </c>
      <c r="AN27" s="10">
        <f>IF((-$AI27+$AH27*AN$3)&gt;AN26,-$AI27+$AH27*AN$3,MAX(-$AI27+$AH27*AN$3,0.3*MAX(AN$4:AN26)))</f>
        <v>5.8514337148168352</v>
      </c>
      <c r="AO27" s="10">
        <f>IF((-$AI27+$AH27*AO$3)&gt;AO26,-$AI27+$AH27*AO$3,MAX(-$AI27+$AH27*AO$3,0.3*MAX(AO$4:AO26)))</f>
        <v>5.1572386183872734</v>
      </c>
      <c r="AP27" s="10">
        <f>IF((-$AI27+$AH27*AP$3)&gt;AP26,-$AI27+$AH27*AP$3,MAX(-$AI27+$AH27*AP$3,0.3*MAX(AP$4:AP26)))</f>
        <v>4.3893823869162372</v>
      </c>
      <c r="AQ27" s="10">
        <f>IF((-$AI27+$AH27*AQ$3)&gt;AQ26,-$AI27+$AH27*AQ$3,MAX(-$AI27+$AH27*AQ$3,0.3*MAX(AQ$4:AQ26)))</f>
        <v>3.5178264084013091</v>
      </c>
      <c r="AR27" s="10">
        <f>IF((-$AI27+$AH27*AR$3)&gt;AR26,-$AI27+$AH27*AR$3,MAX(-$AI27+$AH27*AR$3,0.3*MAX(AR$4:AR26)))</f>
        <v>2.4840000000000004</v>
      </c>
      <c r="AS27" s="10">
        <f>IF((-$AI27+$AH27*AS$3)&gt;AS26,-$AI27+$AH27*AS$3,MAX(-$AI27+$AH27*AS$3,0.3*MAX(AS$4:AS26)))</f>
        <v>1.1366911934581183</v>
      </c>
    </row>
    <row r="28" spans="3:45">
      <c r="C28" s="1">
        <f t="shared" si="12"/>
        <v>77</v>
      </c>
      <c r="D28" s="3">
        <f t="shared" si="3"/>
        <v>0.42195077051761071</v>
      </c>
      <c r="E28" s="2">
        <f t="shared" si="4"/>
        <v>0.41231056256176607</v>
      </c>
      <c r="F28" s="2">
        <f t="shared" si="5"/>
        <v>0.36742346141747673</v>
      </c>
      <c r="G28" s="2">
        <f t="shared" si="6"/>
        <v>0.39242833740697169</v>
      </c>
      <c r="H28" s="2"/>
      <c r="J28" s="7">
        <v>24</v>
      </c>
      <c r="K28" s="17">
        <f t="shared" si="7"/>
        <v>2.3040000000000003</v>
      </c>
      <c r="L28" s="10">
        <f t="shared" si="8"/>
        <v>10.733126291998992</v>
      </c>
      <c r="M28" s="10">
        <f t="shared" si="8"/>
        <v>10.182337649086282</v>
      </c>
      <c r="N28" s="10">
        <f t="shared" si="8"/>
        <v>9.6000000000000014</v>
      </c>
      <c r="O28" s="10">
        <f t="shared" si="8"/>
        <v>8.9799777282574595</v>
      </c>
      <c r="P28" s="10">
        <f t="shared" si="8"/>
        <v>8.3138438763306119</v>
      </c>
      <c r="Q28" s="10">
        <f t="shared" si="8"/>
        <v>7.5894663844041101</v>
      </c>
      <c r="R28" s="10">
        <f t="shared" si="8"/>
        <v>6.7882250993908562</v>
      </c>
      <c r="S28" s="10">
        <f t="shared" si="8"/>
        <v>5.8787753826796276</v>
      </c>
      <c r="T28" s="10">
        <f t="shared" si="8"/>
        <v>4.8000000000000007</v>
      </c>
      <c r="U28" s="10">
        <f t="shared" si="8"/>
        <v>3.3941125496954281</v>
      </c>
      <c r="V28" s="7">
        <v>24</v>
      </c>
      <c r="W28" s="6">
        <f t="shared" si="9"/>
        <v>2.3040000000000003</v>
      </c>
      <c r="X28" s="10">
        <f t="shared" si="10"/>
        <v>10</v>
      </c>
      <c r="Y28" s="10">
        <f t="shared" si="10"/>
        <v>9</v>
      </c>
      <c r="Z28" s="10">
        <f t="shared" si="10"/>
        <v>9</v>
      </c>
      <c r="AA28" s="10">
        <f t="shared" si="10"/>
        <v>8</v>
      </c>
      <c r="AB28" s="10">
        <f t="shared" si="10"/>
        <v>8</v>
      </c>
      <c r="AC28" s="10">
        <f t="shared" si="10"/>
        <v>7</v>
      </c>
      <c r="AD28" s="10">
        <f t="shared" si="10"/>
        <v>6</v>
      </c>
      <c r="AE28" s="10">
        <f t="shared" si="10"/>
        <v>5</v>
      </c>
      <c r="AF28" s="10">
        <f t="shared" si="10"/>
        <v>4</v>
      </c>
      <c r="AG28" s="10">
        <f t="shared" si="10"/>
        <v>3</v>
      </c>
      <c r="AH28" s="7">
        <v>24</v>
      </c>
      <c r="AI28" s="6">
        <f t="shared" si="11"/>
        <v>2.3040000000000003</v>
      </c>
      <c r="AJ28" s="10">
        <f>IF((-$AI28+$AH28*AJ$3)&gt;AJ27,-$AI28+$AH28*AJ$3,MAX(-$AI28+$AH28*AJ$3,0.3*MAX(AJ$4:AJ27)))</f>
        <v>8.4291262919989922</v>
      </c>
      <c r="AK28" s="10">
        <f>IF((-$AI28+$AH28*AK$3)&gt;AK27,-$AI28+$AH28*AK$3,MAX(-$AI28+$AH28*AK$3,0.3*MAX(AK$4:AK27)))</f>
        <v>7.8783376490862818</v>
      </c>
      <c r="AL28" s="10">
        <f>IF((-$AI28+$AH28*AL$3)&gt;AL27,-$AI28+$AH28*AL$3,MAX(-$AI28+$AH28*AL$3,0.3*MAX(AL$4:AL27)))</f>
        <v>7.2960000000000012</v>
      </c>
      <c r="AM28" s="10">
        <f>IF((-$AI28+$AH28*AM$3)&gt;AM27,-$AI28+$AH28*AM$3,MAX(-$AI28+$AH28*AM$3,0.3*MAX(AM$4:AM27)))</f>
        <v>6.6759777282574593</v>
      </c>
      <c r="AN28" s="10">
        <f>IF((-$AI28+$AH28*AN$3)&gt;AN27,-$AI28+$AH28*AN$3,MAX(-$AI28+$AH28*AN$3,0.3*MAX(AN$4:AN27)))</f>
        <v>6.0098438763306117</v>
      </c>
      <c r="AO28" s="10">
        <f>IF((-$AI28+$AH28*AO$3)&gt;AO27,-$AI28+$AH28*AO$3,MAX(-$AI28+$AH28*AO$3,0.3*MAX(AO$4:AO27)))</f>
        <v>5.2854663844041099</v>
      </c>
      <c r="AP28" s="10">
        <f>IF((-$AI28+$AH28*AP$3)&gt;AP27,-$AI28+$AH28*AP$3,MAX(-$AI28+$AH28*AP$3,0.3*MAX(AP$4:AP27)))</f>
        <v>4.4842250993908559</v>
      </c>
      <c r="AQ28" s="10">
        <f>IF((-$AI28+$AH28*AQ$3)&gt;AQ27,-$AI28+$AH28*AQ$3,MAX(-$AI28+$AH28*AQ$3,0.3*MAX(AQ$4:AQ27)))</f>
        <v>3.5747753826796274</v>
      </c>
      <c r="AR28" s="10">
        <f>IF((-$AI28+$AH28*AR$3)&gt;AR27,-$AI28+$AH28*AR$3,MAX(-$AI28+$AH28*AR$3,0.3*MAX(AR$4:AR27)))</f>
        <v>2.4960000000000004</v>
      </c>
      <c r="AS28" s="10">
        <f>IF((-$AI28+$AH28*AS$3)&gt;AS27,-$AI28+$AH28*AS$3,MAX(-$AI28+$AH28*AS$3,0.3*MAX(AS$4:AS27)))</f>
        <v>1.0901125496954278</v>
      </c>
    </row>
    <row r="29" spans="3:45">
      <c r="C29" s="1">
        <f t="shared" si="12"/>
        <v>76</v>
      </c>
      <c r="D29" s="3">
        <f t="shared" si="3"/>
        <v>0.42046926193909656</v>
      </c>
      <c r="E29" s="2">
        <f t="shared" si="4"/>
        <v>0.40926763859362253</v>
      </c>
      <c r="F29" s="2">
        <f t="shared" si="5"/>
        <v>0.36469165057620939</v>
      </c>
      <c r="G29" s="2">
        <f t="shared" si="6"/>
        <v>0.3898717737923586</v>
      </c>
      <c r="H29" s="2"/>
      <c r="J29" s="7">
        <v>25</v>
      </c>
      <c r="K29" s="17">
        <f t="shared" si="7"/>
        <v>2.5</v>
      </c>
      <c r="L29" s="10">
        <f t="shared" si="8"/>
        <v>11.180339887498949</v>
      </c>
      <c r="M29" s="10">
        <f t="shared" si="8"/>
        <v>10.606601717798211</v>
      </c>
      <c r="N29" s="10">
        <f t="shared" si="8"/>
        <v>10</v>
      </c>
      <c r="O29" s="10">
        <f t="shared" si="8"/>
        <v>9.3541434669348522</v>
      </c>
      <c r="P29" s="10">
        <f t="shared" si="8"/>
        <v>8.6602540378443873</v>
      </c>
      <c r="Q29" s="10">
        <f t="shared" si="8"/>
        <v>7.9056941504209481</v>
      </c>
      <c r="R29" s="10">
        <f t="shared" si="8"/>
        <v>7.0710678118654755</v>
      </c>
      <c r="S29" s="10">
        <f t="shared" si="8"/>
        <v>6.1237243569579451</v>
      </c>
      <c r="T29" s="10">
        <f t="shared" si="8"/>
        <v>5</v>
      </c>
      <c r="U29" s="10">
        <f t="shared" si="8"/>
        <v>3.5355339059327378</v>
      </c>
      <c r="V29" s="7">
        <v>25</v>
      </c>
      <c r="W29" s="6">
        <f t="shared" si="9"/>
        <v>2.5</v>
      </c>
      <c r="X29" s="10">
        <f t="shared" si="10"/>
        <v>10</v>
      </c>
      <c r="Y29" s="10">
        <f t="shared" si="10"/>
        <v>10</v>
      </c>
      <c r="Z29" s="10">
        <f t="shared" si="10"/>
        <v>9</v>
      </c>
      <c r="AA29" s="10">
        <f t="shared" si="10"/>
        <v>8</v>
      </c>
      <c r="AB29" s="10">
        <f t="shared" si="10"/>
        <v>8</v>
      </c>
      <c r="AC29" s="10">
        <f t="shared" si="10"/>
        <v>7</v>
      </c>
      <c r="AD29" s="10">
        <f t="shared" si="10"/>
        <v>6</v>
      </c>
      <c r="AE29" s="10">
        <f t="shared" si="10"/>
        <v>5</v>
      </c>
      <c r="AF29" s="10">
        <f t="shared" si="10"/>
        <v>4</v>
      </c>
      <c r="AG29" s="10">
        <f t="shared" si="10"/>
        <v>3</v>
      </c>
      <c r="AH29" s="7">
        <v>25</v>
      </c>
      <c r="AI29" s="6">
        <f t="shared" si="11"/>
        <v>2.5</v>
      </c>
      <c r="AJ29" s="10">
        <f>IF((-$AI29+$AH29*AJ$3)&gt;AJ28,-$AI29+$AH29*AJ$3,MAX(-$AI29+$AH29*AJ$3,0.3*MAX(AJ$4:AJ28)))</f>
        <v>8.680339887498949</v>
      </c>
      <c r="AK29" s="10">
        <f>IF((-$AI29+$AH29*AK$3)&gt;AK28,-$AI29+$AH29*AK$3,MAX(-$AI29+$AH29*AK$3,0.3*MAX(AK$4:AK28)))</f>
        <v>8.1066017177982115</v>
      </c>
      <c r="AL29" s="10">
        <f>IF((-$AI29+$AH29*AL$3)&gt;AL28,-$AI29+$AH29*AL$3,MAX(-$AI29+$AH29*AL$3,0.3*MAX(AL$4:AL28)))</f>
        <v>7.5</v>
      </c>
      <c r="AM29" s="10">
        <f>IF((-$AI29+$AH29*AM$3)&gt;AM28,-$AI29+$AH29*AM$3,MAX(-$AI29+$AH29*AM$3,0.3*MAX(AM$4:AM28)))</f>
        <v>6.8541434669348522</v>
      </c>
      <c r="AN29" s="10">
        <f>IF((-$AI29+$AH29*AN$3)&gt;AN28,-$AI29+$AH29*AN$3,MAX(-$AI29+$AH29*AN$3,0.3*MAX(AN$4:AN28)))</f>
        <v>6.1602540378443873</v>
      </c>
      <c r="AO29" s="10">
        <f>IF((-$AI29+$AH29*AO$3)&gt;AO28,-$AI29+$AH29*AO$3,MAX(-$AI29+$AH29*AO$3,0.3*MAX(AO$4:AO28)))</f>
        <v>5.4056941504209481</v>
      </c>
      <c r="AP29" s="10">
        <f>IF((-$AI29+$AH29*AP$3)&gt;AP28,-$AI29+$AH29*AP$3,MAX(-$AI29+$AH29*AP$3,0.3*MAX(AP$4:AP28)))</f>
        <v>4.5710678118654755</v>
      </c>
      <c r="AQ29" s="10">
        <f>IF((-$AI29+$AH29*AQ$3)&gt;AQ28,-$AI29+$AH29*AQ$3,MAX(-$AI29+$AH29*AQ$3,0.3*MAX(AQ$4:AQ28)))</f>
        <v>3.6237243569579451</v>
      </c>
      <c r="AR29" s="10">
        <f>IF((-$AI29+$AH29*AR$3)&gt;AR28,-$AI29+$AH29*AR$3,MAX(-$AI29+$AH29*AR$3,0.3*MAX(AR$4:AR28)))</f>
        <v>2.5</v>
      </c>
      <c r="AS29" s="10">
        <f>IF((-$AI29+$AH29*AS$3)&gt;AS28,-$AI29+$AH29*AS$3,MAX(-$AI29+$AH29*AS$3,0.3*MAX(AS$4:AS28)))</f>
        <v>1.0355339059327378</v>
      </c>
    </row>
    <row r="30" spans="3:45">
      <c r="C30" s="1">
        <f t="shared" si="12"/>
        <v>75</v>
      </c>
      <c r="D30" s="3">
        <f t="shared" si="3"/>
        <v>0.41896547420264252</v>
      </c>
      <c r="E30" s="2">
        <f t="shared" si="4"/>
        <v>0.40620192023179802</v>
      </c>
      <c r="F30" s="2">
        <f t="shared" si="5"/>
        <v>0.36193922141707713</v>
      </c>
      <c r="G30" s="2">
        <f t="shared" si="6"/>
        <v>0.3872983346207417</v>
      </c>
      <c r="H30" s="2"/>
      <c r="J30" s="7">
        <v>26</v>
      </c>
      <c r="K30" s="17">
        <f t="shared" si="7"/>
        <v>2.7040000000000002</v>
      </c>
      <c r="L30" s="10">
        <f t="shared" si="8"/>
        <v>11.627553482998907</v>
      </c>
      <c r="M30" s="10">
        <f t="shared" si="8"/>
        <v>11.030865786510139</v>
      </c>
      <c r="N30" s="10">
        <f t="shared" si="8"/>
        <v>10.4</v>
      </c>
      <c r="O30" s="10">
        <f t="shared" si="8"/>
        <v>9.7283092056122467</v>
      </c>
      <c r="P30" s="10">
        <f t="shared" si="8"/>
        <v>9.0066641993581626</v>
      </c>
      <c r="Q30" s="10">
        <f t="shared" si="8"/>
        <v>8.2219219164377861</v>
      </c>
      <c r="R30" s="10">
        <f t="shared" si="8"/>
        <v>7.353910524340094</v>
      </c>
      <c r="S30" s="10">
        <f t="shared" si="8"/>
        <v>6.3686733312362627</v>
      </c>
      <c r="T30" s="10">
        <f t="shared" si="8"/>
        <v>5.2</v>
      </c>
      <c r="U30" s="10">
        <f t="shared" si="8"/>
        <v>3.676955262170047</v>
      </c>
      <c r="V30" s="7">
        <v>26</v>
      </c>
      <c r="W30" s="6">
        <f t="shared" si="9"/>
        <v>2.7040000000000002</v>
      </c>
      <c r="X30" s="10">
        <f t="shared" si="10"/>
        <v>10</v>
      </c>
      <c r="Y30" s="10">
        <f t="shared" si="10"/>
        <v>10</v>
      </c>
      <c r="Z30" s="10">
        <f t="shared" si="10"/>
        <v>9</v>
      </c>
      <c r="AA30" s="10">
        <f t="shared" si="10"/>
        <v>9</v>
      </c>
      <c r="AB30" s="10">
        <f t="shared" si="10"/>
        <v>8</v>
      </c>
      <c r="AC30" s="10">
        <f t="shared" si="10"/>
        <v>7</v>
      </c>
      <c r="AD30" s="10">
        <f t="shared" si="10"/>
        <v>6</v>
      </c>
      <c r="AE30" s="10">
        <f t="shared" si="10"/>
        <v>5</v>
      </c>
      <c r="AF30" s="10">
        <f t="shared" si="10"/>
        <v>4</v>
      </c>
      <c r="AG30" s="10">
        <f t="shared" si="10"/>
        <v>2</v>
      </c>
      <c r="AH30" s="7">
        <v>26</v>
      </c>
      <c r="AI30" s="6">
        <f t="shared" si="11"/>
        <v>2.7040000000000002</v>
      </c>
      <c r="AJ30" s="10">
        <f>IF((-$AI30+$AH30*AJ$3)&gt;AJ29,-$AI30+$AH30*AJ$3,MAX(-$AI30+$AH30*AJ$3,0.3*MAX(AJ$4:AJ29)))</f>
        <v>8.9235534829989067</v>
      </c>
      <c r="AK30" s="10">
        <f>IF((-$AI30+$AH30*AK$3)&gt;AK29,-$AI30+$AH30*AK$3,MAX(-$AI30+$AH30*AK$3,0.3*MAX(AK$4:AK29)))</f>
        <v>8.3268657865101385</v>
      </c>
      <c r="AL30" s="10">
        <f>IF((-$AI30+$AH30*AL$3)&gt;AL29,-$AI30+$AH30*AL$3,MAX(-$AI30+$AH30*AL$3,0.3*MAX(AL$4:AL29)))</f>
        <v>7.6959999999999997</v>
      </c>
      <c r="AM30" s="10">
        <f>IF((-$AI30+$AH30*AM$3)&gt;AM29,-$AI30+$AH30*AM$3,MAX(-$AI30+$AH30*AM$3,0.3*MAX(AM$4:AM29)))</f>
        <v>7.024309205612246</v>
      </c>
      <c r="AN30" s="10">
        <f>IF((-$AI30+$AH30*AN$3)&gt;AN29,-$AI30+$AH30*AN$3,MAX(-$AI30+$AH30*AN$3,0.3*MAX(AN$4:AN29)))</f>
        <v>6.302664199358162</v>
      </c>
      <c r="AO30" s="10">
        <f>IF((-$AI30+$AH30*AO$3)&gt;AO29,-$AI30+$AH30*AO$3,MAX(-$AI30+$AH30*AO$3,0.3*MAX(AO$4:AO29)))</f>
        <v>5.5179219164377855</v>
      </c>
      <c r="AP30" s="10">
        <f>IF((-$AI30+$AH30*AP$3)&gt;AP29,-$AI30+$AH30*AP$3,MAX(-$AI30+$AH30*AP$3,0.3*MAX(AP$4:AP29)))</f>
        <v>4.6499105243400933</v>
      </c>
      <c r="AQ30" s="10">
        <f>IF((-$AI30+$AH30*AQ$3)&gt;AQ29,-$AI30+$AH30*AQ$3,MAX(-$AI30+$AH30*AQ$3,0.3*MAX(AQ$4:AQ29)))</f>
        <v>3.6646733312362625</v>
      </c>
      <c r="AR30" s="10">
        <f>IF((-$AI30+$AH30*AR$3)&gt;AR29,-$AI30+$AH30*AR$3,MAX(-$AI30+$AH30*AR$3,0.3*MAX(AR$4:AR29)))</f>
        <v>2.496</v>
      </c>
      <c r="AS30" s="10">
        <f>IF((-$AI30+$AH30*AS$3)&gt;AS29,-$AI30+$AH30*AS$3,MAX(-$AI30+$AH30*AS$3,0.3*MAX(AS$4:AS29)))</f>
        <v>0.9729552621700468</v>
      </c>
    </row>
    <row r="31" spans="3:45">
      <c r="C31" s="1">
        <f t="shared" si="12"/>
        <v>74</v>
      </c>
      <c r="D31" s="3">
        <f t="shared" si="3"/>
        <v>0.41743872698956369</v>
      </c>
      <c r="E31" s="2">
        <f t="shared" si="4"/>
        <v>0.40311288741492746</v>
      </c>
      <c r="F31" s="2">
        <f t="shared" si="5"/>
        <v>0.35916569992135938</v>
      </c>
      <c r="G31" s="2">
        <f t="shared" si="6"/>
        <v>0.38470768123342691</v>
      </c>
      <c r="H31" s="2"/>
      <c r="J31" s="7">
        <v>27</v>
      </c>
      <c r="K31" s="17">
        <f t="shared" si="7"/>
        <v>2.9159999999999999</v>
      </c>
      <c r="L31" s="10">
        <f t="shared" si="8"/>
        <v>12.074767078498866</v>
      </c>
      <c r="M31" s="10">
        <f t="shared" si="8"/>
        <v>11.455129855222069</v>
      </c>
      <c r="N31" s="10">
        <f t="shared" si="8"/>
        <v>10.8</v>
      </c>
      <c r="O31" s="10">
        <f t="shared" si="8"/>
        <v>10.102474944289641</v>
      </c>
      <c r="P31" s="10">
        <f t="shared" si="8"/>
        <v>9.353074360871938</v>
      </c>
      <c r="Q31" s="10">
        <f t="shared" si="8"/>
        <v>8.538149682454625</v>
      </c>
      <c r="R31" s="10">
        <f t="shared" si="8"/>
        <v>7.6367532368147133</v>
      </c>
      <c r="S31" s="10">
        <f t="shared" si="8"/>
        <v>6.6136223055145802</v>
      </c>
      <c r="T31" s="10">
        <f t="shared" si="8"/>
        <v>5.4</v>
      </c>
      <c r="U31" s="10">
        <f t="shared" si="8"/>
        <v>3.8183766184073566</v>
      </c>
      <c r="V31" s="7">
        <v>27</v>
      </c>
      <c r="W31" s="6">
        <f t="shared" si="9"/>
        <v>2.9159999999999999</v>
      </c>
      <c r="X31" s="10">
        <f t="shared" si="10"/>
        <v>11</v>
      </c>
      <c r="Y31" s="10">
        <f t="shared" si="10"/>
        <v>10</v>
      </c>
      <c r="Z31" s="10">
        <f t="shared" si="10"/>
        <v>9</v>
      </c>
      <c r="AA31" s="10">
        <f t="shared" si="10"/>
        <v>9</v>
      </c>
      <c r="AB31" s="10">
        <f t="shared" si="10"/>
        <v>8</v>
      </c>
      <c r="AC31" s="10">
        <f t="shared" si="10"/>
        <v>7</v>
      </c>
      <c r="AD31" s="10">
        <f t="shared" si="10"/>
        <v>6</v>
      </c>
      <c r="AE31" s="10">
        <f t="shared" si="10"/>
        <v>5</v>
      </c>
      <c r="AF31" s="10">
        <f t="shared" si="10"/>
        <v>4</v>
      </c>
      <c r="AG31" s="10">
        <f t="shared" si="10"/>
        <v>2</v>
      </c>
      <c r="AH31" s="7">
        <v>27</v>
      </c>
      <c r="AI31" s="6">
        <f t="shared" si="11"/>
        <v>2.9159999999999999</v>
      </c>
      <c r="AJ31" s="10">
        <f>IF((-$AI31+$AH31*AJ$3)&gt;AJ30,-$AI31+$AH31*AJ$3,MAX(-$AI31+$AH31*AJ$3,0.3*MAX(AJ$4:AJ30)))</f>
        <v>9.1587670784988653</v>
      </c>
      <c r="AK31" s="10">
        <f>IF((-$AI31+$AH31*AK$3)&gt;AK30,-$AI31+$AH31*AK$3,MAX(-$AI31+$AH31*AK$3,0.3*MAX(AK$4:AK30)))</f>
        <v>8.5391298552220682</v>
      </c>
      <c r="AL31" s="10">
        <f>IF((-$AI31+$AH31*AL$3)&gt;AL30,-$AI31+$AH31*AL$3,MAX(-$AI31+$AH31*AL$3,0.3*MAX(AL$4:AL30)))</f>
        <v>7.8840000000000003</v>
      </c>
      <c r="AM31" s="10">
        <f>IF((-$AI31+$AH31*AM$3)&gt;AM30,-$AI31+$AH31*AM$3,MAX(-$AI31+$AH31*AM$3,0.3*MAX(AM$4:AM30)))</f>
        <v>7.1864749442896407</v>
      </c>
      <c r="AN31" s="10">
        <f>IF((-$AI31+$AH31*AN$3)&gt;AN30,-$AI31+$AH31*AN$3,MAX(-$AI31+$AH31*AN$3,0.3*MAX(AN$4:AN30)))</f>
        <v>6.4370743608719376</v>
      </c>
      <c r="AO31" s="10">
        <f>IF((-$AI31+$AH31*AO$3)&gt;AO30,-$AI31+$AH31*AO$3,MAX(-$AI31+$AH31*AO$3,0.3*MAX(AO$4:AO30)))</f>
        <v>5.6221496824546247</v>
      </c>
      <c r="AP31" s="10">
        <f>IF((-$AI31+$AH31*AP$3)&gt;AP30,-$AI31+$AH31*AP$3,MAX(-$AI31+$AH31*AP$3,0.3*MAX(AP$4:AP30)))</f>
        <v>4.7207532368147138</v>
      </c>
      <c r="AQ31" s="10">
        <f>IF((-$AI31+$AH31*AQ$3)&gt;AQ30,-$AI31+$AH31*AQ$3,MAX(-$AI31+$AH31*AQ$3,0.3*MAX(AQ$4:AQ30)))</f>
        <v>3.6976223055145803</v>
      </c>
      <c r="AR31" s="10">
        <f>IF((-$AI31+$AH31*AR$3)&gt;AR30,-$AI31+$AH31*AR$3,MAX(-$AI31+$AH31*AR$3,0.3*MAX(AR$4:AR30)))</f>
        <v>2.4840000000000004</v>
      </c>
      <c r="AS31" s="10">
        <f>IF((-$AI31+$AH31*AS$3)&gt;AS30,-$AI31+$AH31*AS$3,MAX(-$AI31+$AH31*AS$3,0.3*MAX(AS$4:AS30)))</f>
        <v>0.90237661840735672</v>
      </c>
    </row>
    <row r="32" spans="3:45">
      <c r="C32" s="1">
        <f t="shared" si="12"/>
        <v>73</v>
      </c>
      <c r="D32" s="3">
        <f t="shared" si="3"/>
        <v>0.41588830833596713</v>
      </c>
      <c r="E32" s="2">
        <f t="shared" si="4"/>
        <v>0.4</v>
      </c>
      <c r="F32" s="2">
        <f t="shared" si="5"/>
        <v>0.35637059362410922</v>
      </c>
      <c r="G32" s="2">
        <f t="shared" si="6"/>
        <v>0.382099463490856</v>
      </c>
      <c r="H32" s="2"/>
      <c r="J32" s="7">
        <v>28</v>
      </c>
      <c r="K32" s="17">
        <f t="shared" si="7"/>
        <v>3.1360000000000001</v>
      </c>
      <c r="L32" s="10">
        <f t="shared" si="8"/>
        <v>12.521980673998824</v>
      </c>
      <c r="M32" s="10">
        <f t="shared" si="8"/>
        <v>11.879393923933996</v>
      </c>
      <c r="N32" s="10">
        <f t="shared" si="8"/>
        <v>11.200000000000001</v>
      </c>
      <c r="O32" s="10">
        <f t="shared" si="8"/>
        <v>10.476640682967036</v>
      </c>
      <c r="P32" s="10">
        <f t="shared" si="8"/>
        <v>9.6994845223857133</v>
      </c>
      <c r="Q32" s="10">
        <f t="shared" si="8"/>
        <v>8.8543774484714621</v>
      </c>
      <c r="R32" s="10">
        <f t="shared" si="8"/>
        <v>7.9195959492893326</v>
      </c>
      <c r="S32" s="10">
        <f t="shared" si="8"/>
        <v>6.8585712797928986</v>
      </c>
      <c r="T32" s="10">
        <f t="shared" si="8"/>
        <v>5.6000000000000005</v>
      </c>
      <c r="U32" s="10">
        <f t="shared" si="8"/>
        <v>3.9597979746446663</v>
      </c>
      <c r="V32" s="7">
        <v>28</v>
      </c>
      <c r="W32" s="6">
        <f t="shared" si="9"/>
        <v>3.1360000000000001</v>
      </c>
      <c r="X32" s="10">
        <f t="shared" si="10"/>
        <v>11</v>
      </c>
      <c r="Y32" s="10">
        <f t="shared" si="10"/>
        <v>10</v>
      </c>
      <c r="Z32" s="10">
        <f t="shared" si="10"/>
        <v>10</v>
      </c>
      <c r="AA32" s="10">
        <f t="shared" si="10"/>
        <v>9</v>
      </c>
      <c r="AB32" s="10">
        <f t="shared" si="10"/>
        <v>8</v>
      </c>
      <c r="AC32" s="10">
        <f t="shared" si="10"/>
        <v>7</v>
      </c>
      <c r="AD32" s="10">
        <f t="shared" si="10"/>
        <v>6</v>
      </c>
      <c r="AE32" s="10">
        <f t="shared" si="10"/>
        <v>5</v>
      </c>
      <c r="AF32" s="10">
        <f t="shared" si="10"/>
        <v>4</v>
      </c>
      <c r="AG32" s="10">
        <f t="shared" si="10"/>
        <v>2</v>
      </c>
      <c r="AH32" s="7">
        <v>28</v>
      </c>
      <c r="AI32" s="6">
        <f t="shared" si="11"/>
        <v>3.1360000000000001</v>
      </c>
      <c r="AJ32" s="10">
        <f>IF((-$AI32+$AH32*AJ$3)&gt;AJ31,-$AI32+$AH32*AJ$3,MAX(-$AI32+$AH32*AJ$3,0.3*MAX(AJ$4:AJ31)))</f>
        <v>9.385980673998823</v>
      </c>
      <c r="AK32" s="10">
        <f>IF((-$AI32+$AH32*AK$3)&gt;AK31,-$AI32+$AH32*AK$3,MAX(-$AI32+$AH32*AK$3,0.3*MAX(AK$4:AK31)))</f>
        <v>8.7433939239339971</v>
      </c>
      <c r="AL32" s="10">
        <f>IF((-$AI32+$AH32*AL$3)&gt;AL31,-$AI32+$AH32*AL$3,MAX(-$AI32+$AH32*AL$3,0.3*MAX(AL$4:AL31)))</f>
        <v>8.0640000000000001</v>
      </c>
      <c r="AM32" s="10">
        <f>IF((-$AI32+$AH32*AM$3)&gt;AM31,-$AI32+$AH32*AM$3,MAX(-$AI32+$AH32*AM$3,0.3*MAX(AM$4:AM31)))</f>
        <v>7.3406406829670354</v>
      </c>
      <c r="AN32" s="10">
        <f>IF((-$AI32+$AH32*AN$3)&gt;AN31,-$AI32+$AH32*AN$3,MAX(-$AI32+$AH32*AN$3,0.3*MAX(AN$4:AN31)))</f>
        <v>6.5634845223857132</v>
      </c>
      <c r="AO32" s="10">
        <f>IF((-$AI32+$AH32*AO$3)&gt;AO31,-$AI32+$AH32*AO$3,MAX(-$AI32+$AH32*AO$3,0.3*MAX(AO$4:AO31)))</f>
        <v>5.718377448471462</v>
      </c>
      <c r="AP32" s="10">
        <f>IF((-$AI32+$AH32*AP$3)&gt;AP31,-$AI32+$AH32*AP$3,MAX(-$AI32+$AH32*AP$3,0.3*MAX(AP$4:AP31)))</f>
        <v>4.7835959492893325</v>
      </c>
      <c r="AQ32" s="10">
        <f>IF((-$AI32+$AH32*AQ$3)&gt;AQ31,-$AI32+$AH32*AQ$3,MAX(-$AI32+$AH32*AQ$3,0.3*MAX(AQ$4:AQ31)))</f>
        <v>3.7225712797928985</v>
      </c>
      <c r="AR32" s="10">
        <f>IF((-$AI32+$AH32*AR$3)&gt;AR31,-$AI32+$AH32*AR$3,MAX(-$AI32+$AH32*AR$3,0.3*MAX(AR$4:AR31)))</f>
        <v>2.4640000000000004</v>
      </c>
      <c r="AS32" s="10">
        <f>IF((-$AI32+$AH32*AS$3)&gt;AS31,-$AI32+$AH32*AS$3,MAX(-$AI32+$AH32*AS$3,0.3*MAX(AS$4:AS31)))</f>
        <v>0.8237979746446662</v>
      </c>
    </row>
    <row r="33" spans="3:45">
      <c r="C33" s="1">
        <f t="shared" si="12"/>
        <v>72</v>
      </c>
      <c r="D33" s="3">
        <f t="shared" si="3"/>
        <v>0.41431347263915325</v>
      </c>
      <c r="E33" s="2">
        <f t="shared" si="4"/>
        <v>0.3968626966596886</v>
      </c>
      <c r="F33" s="2">
        <f t="shared" si="5"/>
        <v>0.35355339059327379</v>
      </c>
      <c r="G33" s="2">
        <f t="shared" si="6"/>
        <v>0.3794733192202055</v>
      </c>
      <c r="H33" s="2"/>
      <c r="J33" s="7">
        <v>29</v>
      </c>
      <c r="K33" s="17">
        <f t="shared" si="7"/>
        <v>3.3639999999999999</v>
      </c>
      <c r="L33" s="10">
        <f t="shared" si="8"/>
        <v>12.969194269498782</v>
      </c>
      <c r="M33" s="10">
        <f t="shared" si="8"/>
        <v>12.303657992645926</v>
      </c>
      <c r="N33" s="10">
        <f t="shared" si="8"/>
        <v>11.600000000000001</v>
      </c>
      <c r="O33" s="10">
        <f t="shared" si="8"/>
        <v>10.85080642164443</v>
      </c>
      <c r="P33" s="10">
        <f t="shared" si="8"/>
        <v>10.045894683899489</v>
      </c>
      <c r="Q33" s="10">
        <f t="shared" si="8"/>
        <v>9.170605214488301</v>
      </c>
      <c r="R33" s="10">
        <f t="shared" si="8"/>
        <v>8.2024386617639511</v>
      </c>
      <c r="S33" s="10">
        <f t="shared" si="8"/>
        <v>7.1035202540712161</v>
      </c>
      <c r="T33" s="10">
        <f t="shared" si="8"/>
        <v>5.8000000000000007</v>
      </c>
      <c r="U33" s="10">
        <f t="shared" si="8"/>
        <v>4.1012193308819755</v>
      </c>
      <c r="V33" s="7">
        <v>29</v>
      </c>
      <c r="W33" s="6">
        <f t="shared" si="9"/>
        <v>3.3639999999999999</v>
      </c>
      <c r="X33" s="10">
        <f t="shared" si="10"/>
        <v>11</v>
      </c>
      <c r="Y33" s="10">
        <f t="shared" si="10"/>
        <v>10</v>
      </c>
      <c r="Z33" s="10">
        <f t="shared" si="10"/>
        <v>10</v>
      </c>
      <c r="AA33" s="10">
        <f t="shared" si="10"/>
        <v>9</v>
      </c>
      <c r="AB33" s="10">
        <f t="shared" si="10"/>
        <v>8</v>
      </c>
      <c r="AC33" s="10">
        <f t="shared" si="10"/>
        <v>7</v>
      </c>
      <c r="AD33" s="10">
        <f t="shared" si="10"/>
        <v>6</v>
      </c>
      <c r="AE33" s="10">
        <f t="shared" si="10"/>
        <v>5</v>
      </c>
      <c r="AF33" s="10">
        <f t="shared" si="10"/>
        <v>4</v>
      </c>
      <c r="AG33" s="10">
        <f t="shared" si="10"/>
        <v>2</v>
      </c>
      <c r="AH33" s="7">
        <v>29</v>
      </c>
      <c r="AI33" s="6">
        <f t="shared" si="11"/>
        <v>3.3639999999999999</v>
      </c>
      <c r="AJ33" s="10">
        <f>IF((-$AI33+$AH33*AJ$3)&gt;AJ32,-$AI33+$AH33*AJ$3,MAX(-$AI33+$AH33*AJ$3,0.3*MAX(AJ$4:AJ32)))</f>
        <v>9.6051942694987815</v>
      </c>
      <c r="AK33" s="10">
        <f>IF((-$AI33+$AH33*AK$3)&gt;AK32,-$AI33+$AH33*AK$3,MAX(-$AI33+$AH33*AK$3,0.3*MAX(AK$4:AK32)))</f>
        <v>8.9396579926459268</v>
      </c>
      <c r="AL33" s="10">
        <f>IF((-$AI33+$AH33*AL$3)&gt;AL32,-$AI33+$AH33*AL$3,MAX(-$AI33+$AH33*AL$3,0.3*MAX(AL$4:AL32)))</f>
        <v>8.2360000000000007</v>
      </c>
      <c r="AM33" s="10">
        <f>IF((-$AI33+$AH33*AM$3)&gt;AM32,-$AI33+$AH33*AM$3,MAX(-$AI33+$AH33*AM$3,0.3*MAX(AM$4:AM32)))</f>
        <v>7.4868064216444301</v>
      </c>
      <c r="AN33" s="10">
        <f>IF((-$AI33+$AH33*AN$3)&gt;AN32,-$AI33+$AH33*AN$3,MAX(-$AI33+$AH33*AN$3,0.3*MAX(AN$4:AN32)))</f>
        <v>6.6818946838994888</v>
      </c>
      <c r="AO33" s="10">
        <f>IF((-$AI33+$AH33*AO$3)&gt;AO32,-$AI33+$AH33*AO$3,MAX(-$AI33+$AH33*AO$3,0.3*MAX(AO$4:AO32)))</f>
        <v>5.8066052144883011</v>
      </c>
      <c r="AP33" s="10">
        <f>IF((-$AI33+$AH33*AP$3)&gt;AP32,-$AI33+$AH33*AP$3,MAX(-$AI33+$AH33*AP$3,0.3*MAX(AP$4:AP32)))</f>
        <v>4.8384386617639512</v>
      </c>
      <c r="AQ33" s="10">
        <f>IF((-$AI33+$AH33*AQ$3)&gt;AQ32,-$AI33+$AH33*AQ$3,MAX(-$AI33+$AH33*AQ$3,0.3*MAX(AQ$4:AQ32)))</f>
        <v>3.7395202540712162</v>
      </c>
      <c r="AR33" s="10">
        <f>IF((-$AI33+$AH33*AR$3)&gt;AR32,-$AI33+$AH33*AR$3,MAX(-$AI33+$AH33*AR$3,0.3*MAX(AR$4:AR32)))</f>
        <v>2.4360000000000008</v>
      </c>
      <c r="AS33" s="10">
        <f>IF((-$AI33+$AH33*AS$3)&gt;AS32,-$AI33+$AH33*AS$3,MAX(-$AI33+$AH33*AS$3,0.3*MAX(AS$4:AS32)))</f>
        <v>0.73721933088197567</v>
      </c>
    </row>
    <row r="34" spans="3:45">
      <c r="C34" s="1">
        <f t="shared" si="12"/>
        <v>71</v>
      </c>
      <c r="D34" s="3">
        <f t="shared" si="3"/>
        <v>0.41271343850450914</v>
      </c>
      <c r="E34" s="2">
        <f t="shared" si="4"/>
        <v>0.39370039370059051</v>
      </c>
      <c r="F34" s="2">
        <f t="shared" si="5"/>
        <v>0.35071355833500367</v>
      </c>
      <c r="G34" s="2">
        <f t="shared" si="6"/>
        <v>0.37682887362833545</v>
      </c>
      <c r="H34" s="2"/>
      <c r="J34" s="7">
        <v>30</v>
      </c>
      <c r="K34" s="17">
        <f t="shared" si="7"/>
        <v>3.6</v>
      </c>
      <c r="L34" s="10">
        <f t="shared" si="8"/>
        <v>13.416407864998739</v>
      </c>
      <c r="M34" s="10">
        <f t="shared" si="8"/>
        <v>12.727922061357853</v>
      </c>
      <c r="N34" s="10">
        <f t="shared" si="8"/>
        <v>12</v>
      </c>
      <c r="O34" s="10">
        <f t="shared" si="8"/>
        <v>11.224972160321823</v>
      </c>
      <c r="P34" s="10">
        <f t="shared" si="8"/>
        <v>10.392304845413264</v>
      </c>
      <c r="Q34" s="10">
        <f t="shared" si="8"/>
        <v>9.4868329805051381</v>
      </c>
      <c r="R34" s="10">
        <f t="shared" si="8"/>
        <v>8.4852813742385695</v>
      </c>
      <c r="S34" s="10">
        <f t="shared" si="8"/>
        <v>7.3484692283495336</v>
      </c>
      <c r="T34" s="10">
        <f t="shared" si="8"/>
        <v>6</v>
      </c>
      <c r="U34" s="10">
        <f t="shared" si="8"/>
        <v>4.2426406871192848</v>
      </c>
      <c r="V34" s="7">
        <v>30</v>
      </c>
      <c r="W34" s="6">
        <f t="shared" si="9"/>
        <v>3.6</v>
      </c>
      <c r="X34" s="10">
        <f t="shared" si="10"/>
        <v>11</v>
      </c>
      <c r="Y34" s="10">
        <f t="shared" si="10"/>
        <v>11</v>
      </c>
      <c r="Z34" s="10">
        <f t="shared" si="10"/>
        <v>10</v>
      </c>
      <c r="AA34" s="10">
        <f t="shared" si="10"/>
        <v>9</v>
      </c>
      <c r="AB34" s="10">
        <f t="shared" si="10"/>
        <v>8</v>
      </c>
      <c r="AC34" s="10">
        <f t="shared" si="10"/>
        <v>8</v>
      </c>
      <c r="AD34" s="10">
        <f t="shared" si="10"/>
        <v>7</v>
      </c>
      <c r="AE34" s="10">
        <f t="shared" si="10"/>
        <v>6</v>
      </c>
      <c r="AF34" s="10">
        <f t="shared" si="10"/>
        <v>5</v>
      </c>
      <c r="AG34" s="10">
        <f t="shared" si="10"/>
        <v>4</v>
      </c>
      <c r="AH34" s="7">
        <v>30</v>
      </c>
      <c r="AI34" s="6">
        <f t="shared" si="11"/>
        <v>3.6</v>
      </c>
      <c r="AJ34" s="10">
        <f>IF((-$AI34+$AH34*AJ$3)&gt;AJ33,-$AI34+$AH34*AJ$3,MAX(-$AI34+$AH34*AJ$3,0.3*MAX(AJ$4:AJ33)))</f>
        <v>9.8164078649987392</v>
      </c>
      <c r="AK34" s="10">
        <f>IF((-$AI34+$AH34*AK$3)&gt;AK33,-$AI34+$AH34*AK$3,MAX(-$AI34+$AH34*AK$3,0.3*MAX(AK$4:AK33)))</f>
        <v>9.1279220613578538</v>
      </c>
      <c r="AL34" s="10">
        <f>IF((-$AI34+$AH34*AL$3)&gt;AL33,-$AI34+$AH34*AL$3,MAX(-$AI34+$AH34*AL$3,0.3*MAX(AL$4:AL33)))</f>
        <v>8.4</v>
      </c>
      <c r="AM34" s="10">
        <f>IF((-$AI34+$AH34*AM$3)&gt;AM33,-$AI34+$AH34*AM$3,MAX(-$AI34+$AH34*AM$3,0.3*MAX(AM$4:AM33)))</f>
        <v>7.624972160321823</v>
      </c>
      <c r="AN34" s="10">
        <f>IF((-$AI34+$AH34*AN$3)&gt;AN33,-$AI34+$AH34*AN$3,MAX(-$AI34+$AH34*AN$3,0.3*MAX(AN$4:AN33)))</f>
        <v>6.7923048454132644</v>
      </c>
      <c r="AO34" s="10">
        <f>IF((-$AI34+$AH34*AO$3)&gt;AO33,-$AI34+$AH34*AO$3,MAX(-$AI34+$AH34*AO$3,0.3*MAX(AO$4:AO33)))</f>
        <v>5.8868329805051385</v>
      </c>
      <c r="AP34" s="10">
        <f>IF((-$AI34+$AH34*AP$3)&gt;AP33,-$AI34+$AH34*AP$3,MAX(-$AI34+$AH34*AP$3,0.3*MAX(AP$4:AP33)))</f>
        <v>4.8852813742385699</v>
      </c>
      <c r="AQ34" s="10">
        <f>IF((-$AI34+$AH34*AQ$3)&gt;AQ33,-$AI34+$AH34*AQ$3,MAX(-$AI34+$AH34*AQ$3,0.3*MAX(AQ$4:AQ33)))</f>
        <v>3.7484692283495336</v>
      </c>
      <c r="AR34" s="10">
        <f>IF((-$AI34+$AH34*AR$3)&gt;AR33,-$AI34+$AH34*AR$3,MAX(-$AI34+$AH34*AR$3,0.3*MAX(AR$4:AR33)))</f>
        <v>2.4</v>
      </c>
      <c r="AS34" s="10">
        <f>IF((-$AI34+$AH34*AS$3)&gt;AS33,-$AI34+$AH34*AS$3,MAX(-$AI34+$AH34*AS$3,0.3*MAX(AS$4:AS33)))</f>
        <v>0.64264068711928468</v>
      </c>
    </row>
    <row r="35" spans="3:45">
      <c r="C35" s="1">
        <f t="shared" si="12"/>
        <v>70</v>
      </c>
      <c r="D35" s="3">
        <f t="shared" si="3"/>
        <v>0.41108738641733111</v>
      </c>
      <c r="E35" s="2">
        <f t="shared" si="4"/>
        <v>0.39051248379533271</v>
      </c>
      <c r="F35" s="2">
        <f t="shared" si="5"/>
        <v>0.34785054261852172</v>
      </c>
      <c r="G35" s="2">
        <f t="shared" si="6"/>
        <v>0.37416573867739411</v>
      </c>
      <c r="H35" s="2"/>
      <c r="J35" s="7">
        <v>31</v>
      </c>
      <c r="K35" s="17">
        <f t="shared" si="7"/>
        <v>3.8439999999999999</v>
      </c>
      <c r="L35" s="10">
        <f t="shared" si="8"/>
        <v>13.863621460498697</v>
      </c>
      <c r="M35" s="10">
        <f t="shared" si="8"/>
        <v>13.152186130069783</v>
      </c>
      <c r="N35" s="10">
        <f t="shared" si="8"/>
        <v>12.4</v>
      </c>
      <c r="O35" s="10">
        <f t="shared" si="8"/>
        <v>11.599137898999217</v>
      </c>
      <c r="P35" s="10">
        <f t="shared" si="8"/>
        <v>10.738715006927039</v>
      </c>
      <c r="Q35" s="10">
        <f t="shared" si="8"/>
        <v>9.803060746521977</v>
      </c>
      <c r="R35" s="10">
        <f t="shared" si="8"/>
        <v>8.7681240867131898</v>
      </c>
      <c r="S35" s="10">
        <f t="shared" si="8"/>
        <v>7.5934182026278521</v>
      </c>
      <c r="T35" s="10">
        <f t="shared" si="8"/>
        <v>6.2</v>
      </c>
      <c r="U35" s="10">
        <f t="shared" si="8"/>
        <v>4.3840620433565949</v>
      </c>
      <c r="V35" s="7">
        <v>31</v>
      </c>
      <c r="W35" s="6">
        <f t="shared" si="9"/>
        <v>3.8439999999999999</v>
      </c>
      <c r="X35" s="10">
        <f t="shared" si="10"/>
        <v>12</v>
      </c>
      <c r="Y35" s="10">
        <f t="shared" si="10"/>
        <v>11</v>
      </c>
      <c r="Z35" s="10">
        <f t="shared" si="10"/>
        <v>10</v>
      </c>
      <c r="AA35" s="10">
        <f t="shared" si="10"/>
        <v>9</v>
      </c>
      <c r="AB35" s="10">
        <f t="shared" si="10"/>
        <v>8</v>
      </c>
      <c r="AC35" s="10">
        <f t="shared" si="10"/>
        <v>8</v>
      </c>
      <c r="AD35" s="10">
        <f t="shared" si="10"/>
        <v>7</v>
      </c>
      <c r="AE35" s="10">
        <f t="shared" si="10"/>
        <v>6</v>
      </c>
      <c r="AF35" s="10">
        <f t="shared" si="10"/>
        <v>5</v>
      </c>
      <c r="AG35" s="10">
        <f t="shared" si="10"/>
        <v>4</v>
      </c>
      <c r="AH35" s="7">
        <v>31</v>
      </c>
      <c r="AI35" s="6">
        <f t="shared" si="11"/>
        <v>3.8439999999999999</v>
      </c>
      <c r="AJ35" s="10">
        <f>IF((-$AI35+$AH35*AJ$3)&gt;AJ34,-$AI35+$AH35*AJ$3,MAX(-$AI35+$AH35*AJ$3,0.3*MAX(AJ$4:AJ34)))</f>
        <v>10.019621460498698</v>
      </c>
      <c r="AK35" s="10">
        <f>IF((-$AI35+$AH35*AK$3)&gt;AK34,-$AI35+$AH35*AK$3,MAX(-$AI35+$AH35*AK$3,0.3*MAX(AK$4:AK34)))</f>
        <v>9.3081861300697835</v>
      </c>
      <c r="AL35" s="10">
        <f>IF((-$AI35+$AH35*AL$3)&gt;AL34,-$AI35+$AH35*AL$3,MAX(-$AI35+$AH35*AL$3,0.3*MAX(AL$4:AL34)))</f>
        <v>8.5560000000000009</v>
      </c>
      <c r="AM35" s="10">
        <f>IF((-$AI35+$AH35*AM$3)&gt;AM34,-$AI35+$AH35*AM$3,MAX(-$AI35+$AH35*AM$3,0.3*MAX(AM$4:AM34)))</f>
        <v>7.7551378989992177</v>
      </c>
      <c r="AN35" s="10">
        <f>IF((-$AI35+$AH35*AN$3)&gt;AN34,-$AI35+$AH35*AN$3,MAX(-$AI35+$AH35*AN$3,0.3*MAX(AN$4:AN34)))</f>
        <v>6.89471500692704</v>
      </c>
      <c r="AO35" s="10">
        <f>IF((-$AI35+$AH35*AO$3)&gt;AO34,-$AI35+$AH35*AO$3,MAX(-$AI35+$AH35*AO$3,0.3*MAX(AO$4:AO34)))</f>
        <v>5.9590607465219776</v>
      </c>
      <c r="AP35" s="10">
        <f>IF((-$AI35+$AH35*AP$3)&gt;AP34,-$AI35+$AH35*AP$3,MAX(-$AI35+$AH35*AP$3,0.3*MAX(AP$4:AP34)))</f>
        <v>4.9241240867131904</v>
      </c>
      <c r="AQ35" s="10">
        <f>IF((-$AI35+$AH35*AQ$3)&gt;AQ34,-$AI35+$AH35*AQ$3,MAX(-$AI35+$AH35*AQ$3,0.3*MAX(AQ$4:AQ34)))</f>
        <v>3.7494182026278522</v>
      </c>
      <c r="AR35" s="10">
        <f>IF((-$AI35+$AH35*AR$3)&gt;AR34,-$AI35+$AH35*AR$3,MAX(-$AI35+$AH35*AR$3,0.3*MAX(AR$4:AR34)))</f>
        <v>2.3560000000000003</v>
      </c>
      <c r="AS35" s="10">
        <f>IF((-$AI35+$AH35*AS$3)&gt;AS34,-$AI35+$AH35*AS$3,MAX(-$AI35+$AH35*AS$3,0.3*MAX(AS$4:AS34)))</f>
        <v>0.54006204335659502</v>
      </c>
    </row>
    <row r="36" spans="3:45">
      <c r="C36" s="1">
        <f t="shared" si="12"/>
        <v>69</v>
      </c>
      <c r="D36" s="3">
        <f t="shared" si="3"/>
        <v>0.40943445622221003</v>
      </c>
      <c r="E36" s="2">
        <f t="shared" si="4"/>
        <v>0.3872983346207417</v>
      </c>
      <c r="F36" s="2">
        <f t="shared" si="5"/>
        <v>0.34496376621320679</v>
      </c>
      <c r="G36" s="2">
        <f t="shared" si="6"/>
        <v>0.37148351242013422</v>
      </c>
      <c r="H36" s="2"/>
      <c r="J36" s="7">
        <v>32</v>
      </c>
      <c r="K36" s="17">
        <f t="shared" si="7"/>
        <v>4.0960000000000001</v>
      </c>
      <c r="L36" s="10">
        <f t="shared" si="8"/>
        <v>14.310835055998655</v>
      </c>
      <c r="M36" s="10">
        <f t="shared" si="8"/>
        <v>13.576450198781711</v>
      </c>
      <c r="N36" s="10">
        <f t="shared" si="8"/>
        <v>12.8</v>
      </c>
      <c r="O36" s="10">
        <f t="shared" si="8"/>
        <v>11.973303637676612</v>
      </c>
      <c r="P36" s="10">
        <f t="shared" si="8"/>
        <v>11.085125168440815</v>
      </c>
      <c r="Q36" s="10">
        <f t="shared" si="8"/>
        <v>10.119288512538814</v>
      </c>
      <c r="R36" s="10">
        <f t="shared" si="8"/>
        <v>9.0509667991878082</v>
      </c>
      <c r="S36" s="10">
        <f t="shared" si="8"/>
        <v>7.8383671769061696</v>
      </c>
      <c r="T36" s="10">
        <f t="shared" si="8"/>
        <v>6.4</v>
      </c>
      <c r="U36" s="10">
        <f t="shared" si="8"/>
        <v>4.5254833995939041</v>
      </c>
      <c r="V36" s="7">
        <v>32</v>
      </c>
      <c r="W36" s="6">
        <f t="shared" si="9"/>
        <v>4.0960000000000001</v>
      </c>
      <c r="X36" s="10">
        <f t="shared" si="10"/>
        <v>12</v>
      </c>
      <c r="Y36" s="10">
        <f t="shared" si="10"/>
        <v>11</v>
      </c>
      <c r="Z36" s="10">
        <f t="shared" si="10"/>
        <v>10</v>
      </c>
      <c r="AA36" s="10">
        <f t="shared" si="10"/>
        <v>9</v>
      </c>
      <c r="AB36" s="10">
        <f t="shared" si="10"/>
        <v>8</v>
      </c>
      <c r="AC36" s="10">
        <f t="shared" si="10"/>
        <v>8</v>
      </c>
      <c r="AD36" s="10">
        <f t="shared" si="10"/>
        <v>7</v>
      </c>
      <c r="AE36" s="10">
        <f t="shared" si="10"/>
        <v>6</v>
      </c>
      <c r="AF36" s="10">
        <f t="shared" si="10"/>
        <v>5</v>
      </c>
      <c r="AG36" s="10">
        <f t="shared" si="10"/>
        <v>4</v>
      </c>
      <c r="AH36" s="7">
        <v>32</v>
      </c>
      <c r="AI36" s="6">
        <f t="shared" si="11"/>
        <v>4.0960000000000001</v>
      </c>
      <c r="AJ36" s="10">
        <f>IF((-$AI36+$AH36*AJ$3)&gt;AJ35,-$AI36+$AH36*AJ$3,MAX(-$AI36+$AH36*AJ$3,0.3*MAX(AJ$4:AJ35)))</f>
        <v>10.214835055998655</v>
      </c>
      <c r="AK36" s="10">
        <f>IF((-$AI36+$AH36*AK$3)&gt;AK35,-$AI36+$AH36*AK$3,MAX(-$AI36+$AH36*AK$3,0.3*MAX(AK$4:AK35)))</f>
        <v>9.4804501987817105</v>
      </c>
      <c r="AL36" s="10">
        <f>IF((-$AI36+$AH36*AL$3)&gt;AL35,-$AI36+$AH36*AL$3,MAX(-$AI36+$AH36*AL$3,0.3*MAX(AL$4:AL35)))</f>
        <v>8.7040000000000006</v>
      </c>
      <c r="AM36" s="10">
        <f>IF((-$AI36+$AH36*AM$3)&gt;AM35,-$AI36+$AH36*AM$3,MAX(-$AI36+$AH36*AM$3,0.3*MAX(AM$4:AM35)))</f>
        <v>7.8773036376766115</v>
      </c>
      <c r="AN36" s="10">
        <f>IF((-$AI36+$AH36*AN$3)&gt;AN35,-$AI36+$AH36*AN$3,MAX(-$AI36+$AH36*AN$3,0.3*MAX(AN$4:AN35)))</f>
        <v>6.9891251684408147</v>
      </c>
      <c r="AO36" s="10">
        <f>IF((-$AI36+$AH36*AO$3)&gt;AO35,-$AI36+$AH36*AO$3,MAX(-$AI36+$AH36*AO$3,0.3*MAX(AO$4:AO35)))</f>
        <v>6.023288512538814</v>
      </c>
      <c r="AP36" s="10">
        <f>IF((-$AI36+$AH36*AP$3)&gt;AP35,-$AI36+$AH36*AP$3,MAX(-$AI36+$AH36*AP$3,0.3*MAX(AP$4:AP35)))</f>
        <v>4.9549667991878081</v>
      </c>
      <c r="AQ36" s="10">
        <f>IF((-$AI36+$AH36*AQ$3)&gt;AQ35,-$AI36+$AH36*AQ$3,MAX(-$AI36+$AH36*AQ$3,0.3*MAX(AQ$4:AQ35)))</f>
        <v>3.7423671769061695</v>
      </c>
      <c r="AR36" s="10">
        <f>IF((-$AI36+$AH36*AR$3)&gt;AR35,-$AI36+$AH36*AR$3,MAX(-$AI36+$AH36*AR$3,0.3*MAX(AR$4:AR35)))</f>
        <v>2.3040000000000003</v>
      </c>
      <c r="AS36" s="10">
        <f>IF((-$AI36+$AH36*AS$3)&gt;AS35,-$AI36+$AH36*AS$3,MAX(-$AI36+$AH36*AS$3,0.3*MAX(AS$4:AS35)))</f>
        <v>0.42948339959390402</v>
      </c>
    </row>
    <row r="37" spans="3:45">
      <c r="C37" s="1">
        <f t="shared" si="12"/>
        <v>68</v>
      </c>
      <c r="D37" s="3">
        <f t="shared" si="3"/>
        <v>0.40775374439057199</v>
      </c>
      <c r="E37" s="2">
        <f t="shared" si="4"/>
        <v>0.38405728739343042</v>
      </c>
      <c r="F37" s="2">
        <f t="shared" si="5"/>
        <v>0.34205262752974142</v>
      </c>
      <c r="G37" s="2">
        <f t="shared" si="6"/>
        <v>0.36878177829171549</v>
      </c>
      <c r="H37" s="2"/>
      <c r="J37" s="7">
        <v>33</v>
      </c>
      <c r="K37" s="17">
        <f t="shared" si="7"/>
        <v>4.3559999999999999</v>
      </c>
      <c r="L37" s="10">
        <f t="shared" si="8"/>
        <v>14.758048651498614</v>
      </c>
      <c r="M37" s="10">
        <f t="shared" si="8"/>
        <v>14.000714267493638</v>
      </c>
      <c r="N37" s="10">
        <f t="shared" si="8"/>
        <v>13.200000000000001</v>
      </c>
      <c r="O37" s="10">
        <f t="shared" si="8"/>
        <v>12.347469376354006</v>
      </c>
      <c r="P37" s="10">
        <f t="shared" si="8"/>
        <v>11.43153532995459</v>
      </c>
      <c r="Q37" s="10">
        <f t="shared" si="8"/>
        <v>10.435516278555651</v>
      </c>
      <c r="R37" s="10">
        <f t="shared" si="8"/>
        <v>9.3338095116624267</v>
      </c>
      <c r="S37" s="10">
        <f t="shared" si="8"/>
        <v>8.0833161511844871</v>
      </c>
      <c r="T37" s="10">
        <f t="shared" si="8"/>
        <v>6.6000000000000005</v>
      </c>
      <c r="U37" s="10">
        <f t="shared" si="8"/>
        <v>4.6669047558312133</v>
      </c>
      <c r="V37" s="7">
        <v>33</v>
      </c>
      <c r="W37" s="6">
        <f t="shared" si="9"/>
        <v>4.3559999999999999</v>
      </c>
      <c r="X37" s="10">
        <f t="shared" si="10"/>
        <v>12</v>
      </c>
      <c r="Y37" s="10">
        <f t="shared" si="10"/>
        <v>11</v>
      </c>
      <c r="Z37" s="10">
        <f t="shared" si="10"/>
        <v>10</v>
      </c>
      <c r="AA37" s="10">
        <f t="shared" si="10"/>
        <v>9</v>
      </c>
      <c r="AB37" s="10">
        <f t="shared" si="10"/>
        <v>9</v>
      </c>
      <c r="AC37" s="10">
        <f t="shared" si="10"/>
        <v>8</v>
      </c>
      <c r="AD37" s="10">
        <f t="shared" si="10"/>
        <v>7</v>
      </c>
      <c r="AE37" s="10">
        <f t="shared" si="10"/>
        <v>6</v>
      </c>
      <c r="AF37" s="10">
        <f t="shared" si="10"/>
        <v>5</v>
      </c>
      <c r="AG37" s="10">
        <f t="shared" si="10"/>
        <v>4</v>
      </c>
      <c r="AH37" s="7">
        <v>33</v>
      </c>
      <c r="AI37" s="6">
        <f t="shared" si="11"/>
        <v>4.3559999999999999</v>
      </c>
      <c r="AJ37" s="10">
        <f>IF((-$AI37+$AH37*AJ$3)&gt;AJ36,-$AI37+$AH37*AJ$3,MAX(-$AI37+$AH37*AJ$3,0.3*MAX(AJ$4:AJ36)))</f>
        <v>10.402048651498614</v>
      </c>
      <c r="AK37" s="10">
        <f>IF((-$AI37+$AH37*AK$3)&gt;AK36,-$AI37+$AH37*AK$3,MAX(-$AI37+$AH37*AK$3,0.3*MAX(AK$4:AK36)))</f>
        <v>9.6447142674936384</v>
      </c>
      <c r="AL37" s="10">
        <f>IF((-$AI37+$AH37*AL$3)&gt;AL36,-$AI37+$AH37*AL$3,MAX(-$AI37+$AH37*AL$3,0.3*MAX(AL$4:AL36)))</f>
        <v>8.8440000000000012</v>
      </c>
      <c r="AM37" s="10">
        <f>IF((-$AI37+$AH37*AM$3)&gt;AM36,-$AI37+$AH37*AM$3,MAX(-$AI37+$AH37*AM$3,0.3*MAX(AM$4:AM36)))</f>
        <v>7.9914693763540061</v>
      </c>
      <c r="AN37" s="10">
        <f>IF((-$AI37+$AH37*AN$3)&gt;AN36,-$AI37+$AH37*AN$3,MAX(-$AI37+$AH37*AN$3,0.3*MAX(AN$4:AN36)))</f>
        <v>7.0755353299545902</v>
      </c>
      <c r="AO37" s="10">
        <f>IF((-$AI37+$AH37*AO$3)&gt;AO36,-$AI37+$AH37*AO$3,MAX(-$AI37+$AH37*AO$3,0.3*MAX(AO$4:AO36)))</f>
        <v>6.0795162785556514</v>
      </c>
      <c r="AP37" s="10">
        <f>IF((-$AI37+$AH37*AP$3)&gt;AP36,-$AI37+$AH37*AP$3,MAX(-$AI37+$AH37*AP$3,0.3*MAX(AP$4:AP36)))</f>
        <v>4.9778095116624268</v>
      </c>
      <c r="AQ37" s="10">
        <f>IF((-$AI37+$AH37*AQ$3)&gt;AQ36,-$AI37+$AH37*AQ$3,MAX(-$AI37+$AH37*AQ$3,0.3*MAX(AQ$4:AQ36)))</f>
        <v>3.7273161511844872</v>
      </c>
      <c r="AR37" s="10">
        <f>IF((-$AI37+$AH37*AR$3)&gt;AR36,-$AI37+$AH37*AR$3,MAX(-$AI37+$AH37*AR$3,0.3*MAX(AR$4:AR36)))</f>
        <v>2.2440000000000007</v>
      </c>
      <c r="AS37" s="10">
        <f>IF((-$AI37+$AH37*AS$3)&gt;AS36,-$AI37+$AH37*AS$3,MAX(-$AI37+$AH37*AS$3,0.3*MAX(AS$4:AS36)))</f>
        <v>0.37487532368147125</v>
      </c>
    </row>
    <row r="38" spans="3:45">
      <c r="C38" s="1">
        <f t="shared" si="12"/>
        <v>67</v>
      </c>
      <c r="D38" s="3">
        <f t="shared" si="3"/>
        <v>0.4060443010546419</v>
      </c>
      <c r="E38" s="2">
        <f t="shared" si="4"/>
        <v>0.38078865529319544</v>
      </c>
      <c r="F38" s="2">
        <f t="shared" si="5"/>
        <v>0.33911649915626341</v>
      </c>
      <c r="G38" s="2">
        <f t="shared" si="6"/>
        <v>0.36606010435446257</v>
      </c>
      <c r="H38" s="2"/>
      <c r="J38" s="7">
        <v>34</v>
      </c>
      <c r="K38" s="17">
        <f t="shared" si="7"/>
        <v>4.6239999999999997</v>
      </c>
      <c r="L38" s="10">
        <f t="shared" ref="L38:U63" si="14">$J38*L$3</f>
        <v>15.205262246998572</v>
      </c>
      <c r="M38" s="10">
        <f t="shared" si="14"/>
        <v>14.424978336205568</v>
      </c>
      <c r="N38" s="10">
        <f t="shared" si="14"/>
        <v>13.600000000000001</v>
      </c>
      <c r="O38" s="10">
        <f t="shared" si="14"/>
        <v>12.7216351150314</v>
      </c>
      <c r="P38" s="10">
        <f t="shared" si="14"/>
        <v>11.777945491468365</v>
      </c>
      <c r="Q38" s="10">
        <f t="shared" si="14"/>
        <v>10.75174404457249</v>
      </c>
      <c r="R38" s="10">
        <f t="shared" si="14"/>
        <v>9.6166522241370469</v>
      </c>
      <c r="S38" s="10">
        <f t="shared" si="14"/>
        <v>8.3282651254628046</v>
      </c>
      <c r="T38" s="10">
        <f t="shared" si="14"/>
        <v>6.8000000000000007</v>
      </c>
      <c r="U38" s="10">
        <f t="shared" si="14"/>
        <v>4.8083261120685235</v>
      </c>
      <c r="V38" s="7">
        <v>34</v>
      </c>
      <c r="W38" s="6">
        <f t="shared" si="9"/>
        <v>4.6239999999999997</v>
      </c>
      <c r="X38" s="10">
        <f t="shared" ref="X38:AG63" si="15">CEILING(IF($V38&lt;30,1-$W38+$V38*X$3,MAX(1-$W38+$V38*X$3,X$3*20+1)),1)</f>
        <v>12</v>
      </c>
      <c r="Y38" s="10">
        <f t="shared" si="15"/>
        <v>11</v>
      </c>
      <c r="Z38" s="10">
        <f t="shared" si="15"/>
        <v>10</v>
      </c>
      <c r="AA38" s="10">
        <f t="shared" si="15"/>
        <v>10</v>
      </c>
      <c r="AB38" s="10">
        <f t="shared" si="15"/>
        <v>9</v>
      </c>
      <c r="AC38" s="10">
        <f t="shared" si="15"/>
        <v>8</v>
      </c>
      <c r="AD38" s="10">
        <f t="shared" si="15"/>
        <v>7</v>
      </c>
      <c r="AE38" s="10">
        <f t="shared" si="15"/>
        <v>6</v>
      </c>
      <c r="AF38" s="10">
        <f t="shared" si="15"/>
        <v>5</v>
      </c>
      <c r="AG38" s="10">
        <f t="shared" si="15"/>
        <v>4</v>
      </c>
      <c r="AH38" s="7">
        <v>34</v>
      </c>
      <c r="AI38" s="6">
        <f t="shared" si="11"/>
        <v>4.6239999999999997</v>
      </c>
      <c r="AJ38" s="10">
        <f>IF((-$AI38+$AH38*AJ$3)&gt;AJ37,-$AI38+$AH38*AJ$3,MAX(-$AI38+$AH38*AJ$3,0.3*MAX(AJ$4:AJ37)))</f>
        <v>10.581262246998573</v>
      </c>
      <c r="AK38" s="10">
        <f>IF((-$AI38+$AH38*AK$3)&gt;AK37,-$AI38+$AH38*AK$3,MAX(-$AI38+$AH38*AK$3,0.3*MAX(AK$4:AK37)))</f>
        <v>9.8009783362055671</v>
      </c>
      <c r="AL38" s="10">
        <f>IF((-$AI38+$AH38*AL$3)&gt;AL37,-$AI38+$AH38*AL$3,MAX(-$AI38+$AH38*AL$3,0.3*MAX(AL$4:AL37)))</f>
        <v>8.9760000000000026</v>
      </c>
      <c r="AM38" s="10">
        <f>IF((-$AI38+$AH38*AM$3)&gt;AM37,-$AI38+$AH38*AM$3,MAX(-$AI38+$AH38*AM$3,0.3*MAX(AM$4:AM37)))</f>
        <v>8.0976351150314017</v>
      </c>
      <c r="AN38" s="10">
        <f>IF((-$AI38+$AH38*AN$3)&gt;AN37,-$AI38+$AH38*AN$3,MAX(-$AI38+$AH38*AN$3,0.3*MAX(AN$4:AN37)))</f>
        <v>7.1539454914683658</v>
      </c>
      <c r="AO38" s="10">
        <f>IF((-$AI38+$AH38*AO$3)&gt;AO37,-$AI38+$AH38*AO$3,MAX(-$AI38+$AH38*AO$3,0.3*MAX(AO$4:AO37)))</f>
        <v>6.1277440445724904</v>
      </c>
      <c r="AP38" s="10">
        <f>IF((-$AI38+$AH38*AP$3)&gt;AP37,-$AI38+$AH38*AP$3,MAX(-$AI38+$AH38*AP$3,0.3*MAX(AP$4:AP37)))</f>
        <v>4.9926522241370472</v>
      </c>
      <c r="AQ38" s="10">
        <f>IF((-$AI38+$AH38*AQ$3)&gt;AQ37,-$AI38+$AH38*AQ$3,MAX(-$AI38+$AH38*AQ$3,0.3*MAX(AQ$4:AQ37)))</f>
        <v>3.704265125462805</v>
      </c>
      <c r="AR38" s="10">
        <f>IF((-$AI38+$AH38*AR$3)&gt;AR37,-$AI38+$AH38*AR$3,MAX(-$AI38+$AH38*AR$3,0.3*MAX(AR$4:AR37)))</f>
        <v>2.176000000000001</v>
      </c>
      <c r="AS38" s="10">
        <f>IF((-$AI38+$AH38*AS$3)&gt;AS37,-$AI38+$AH38*AS$3,MAX(-$AI38+$AH38*AS$3,0.3*MAX(AS$4:AS37)))</f>
        <v>0.37487532368147125</v>
      </c>
    </row>
    <row r="39" spans="3:45">
      <c r="C39" s="1">
        <f t="shared" si="12"/>
        <v>66</v>
      </c>
      <c r="D39" s="3">
        <f t="shared" si="3"/>
        <v>0.40430512678345504</v>
      </c>
      <c r="E39" s="2">
        <f t="shared" si="4"/>
        <v>0.37749172176353751</v>
      </c>
      <c r="F39" s="2">
        <f t="shared" si="5"/>
        <v>0.33615472627943221</v>
      </c>
      <c r="G39" s="2">
        <f t="shared" si="6"/>
        <v>0.36331804249169902</v>
      </c>
      <c r="H39" s="2"/>
      <c r="J39" s="7">
        <v>35</v>
      </c>
      <c r="K39" s="17">
        <f t="shared" si="7"/>
        <v>4.9000000000000004</v>
      </c>
      <c r="L39" s="10">
        <f t="shared" si="14"/>
        <v>15.652475842498529</v>
      </c>
      <c r="M39" s="10">
        <f t="shared" si="14"/>
        <v>14.849242404917495</v>
      </c>
      <c r="N39" s="10">
        <f t="shared" si="14"/>
        <v>14</v>
      </c>
      <c r="O39" s="10">
        <f t="shared" si="14"/>
        <v>13.095800853708793</v>
      </c>
      <c r="P39" s="10">
        <f t="shared" si="14"/>
        <v>12.124355652982141</v>
      </c>
      <c r="Q39" s="10">
        <f t="shared" si="14"/>
        <v>11.067971810589327</v>
      </c>
      <c r="R39" s="10">
        <f t="shared" si="14"/>
        <v>9.8994949366116654</v>
      </c>
      <c r="S39" s="10">
        <f t="shared" si="14"/>
        <v>8.5732140997411221</v>
      </c>
      <c r="T39" s="10">
        <f t="shared" si="14"/>
        <v>7</v>
      </c>
      <c r="U39" s="10">
        <f t="shared" si="14"/>
        <v>4.9497474683058327</v>
      </c>
      <c r="V39" s="7">
        <v>35</v>
      </c>
      <c r="W39" s="6">
        <f t="shared" si="9"/>
        <v>4.9000000000000004</v>
      </c>
      <c r="X39" s="10">
        <f t="shared" si="15"/>
        <v>12</v>
      </c>
      <c r="Y39" s="10">
        <f t="shared" si="15"/>
        <v>11</v>
      </c>
      <c r="Z39" s="10">
        <f t="shared" si="15"/>
        <v>11</v>
      </c>
      <c r="AA39" s="10">
        <f t="shared" si="15"/>
        <v>10</v>
      </c>
      <c r="AB39" s="10">
        <f t="shared" si="15"/>
        <v>9</v>
      </c>
      <c r="AC39" s="10">
        <f t="shared" si="15"/>
        <v>8</v>
      </c>
      <c r="AD39" s="10">
        <f t="shared" si="15"/>
        <v>7</v>
      </c>
      <c r="AE39" s="10">
        <f t="shared" si="15"/>
        <v>6</v>
      </c>
      <c r="AF39" s="10">
        <f t="shared" si="15"/>
        <v>5</v>
      </c>
      <c r="AG39" s="10">
        <f t="shared" si="15"/>
        <v>4</v>
      </c>
      <c r="AH39" s="7">
        <v>35</v>
      </c>
      <c r="AI39" s="6">
        <f t="shared" si="11"/>
        <v>4.9000000000000004</v>
      </c>
      <c r="AJ39" s="10">
        <f>IF((-$AI39+$AH39*AJ$3)&gt;AJ38,-$AI39+$AH39*AJ$3,MAX(-$AI39+$AH39*AJ$3,0.3*MAX(AJ$4:AJ38)))</f>
        <v>10.752475842498528</v>
      </c>
      <c r="AK39" s="10">
        <f>IF((-$AI39+$AH39*AK$3)&gt;AK38,-$AI39+$AH39*AK$3,MAX(-$AI39+$AH39*AK$3,0.3*MAX(AK$4:AK38)))</f>
        <v>9.949242404917495</v>
      </c>
      <c r="AL39" s="10">
        <f>IF((-$AI39+$AH39*AL$3)&gt;AL38,-$AI39+$AH39*AL$3,MAX(-$AI39+$AH39*AL$3,0.3*MAX(AL$4:AL38)))</f>
        <v>9.1</v>
      </c>
      <c r="AM39" s="10">
        <f>IF((-$AI39+$AH39*AM$3)&gt;AM38,-$AI39+$AH39*AM$3,MAX(-$AI39+$AH39*AM$3,0.3*MAX(AM$4:AM38)))</f>
        <v>8.1958008537087927</v>
      </c>
      <c r="AN39" s="10">
        <f>IF((-$AI39+$AH39*AN$3)&gt;AN38,-$AI39+$AH39*AN$3,MAX(-$AI39+$AH39*AN$3,0.3*MAX(AN$4:AN38)))</f>
        <v>7.2243556529821404</v>
      </c>
      <c r="AO39" s="10">
        <f>IF((-$AI39+$AH39*AO$3)&gt;AO38,-$AI39+$AH39*AO$3,MAX(-$AI39+$AH39*AO$3,0.3*MAX(AO$4:AO38)))</f>
        <v>6.1679718105893269</v>
      </c>
      <c r="AP39" s="10">
        <f>IF((-$AI39+$AH39*AP$3)&gt;AP38,-$AI39+$AH39*AP$3,MAX(-$AI39+$AH39*AP$3,0.3*MAX(AP$4:AP38)))</f>
        <v>4.999494936611665</v>
      </c>
      <c r="AQ39" s="10">
        <f>IF((-$AI39+$AH39*AQ$3)&gt;AQ38,-$AI39+$AH39*AQ$3,MAX(-$AI39+$AH39*AQ$3,0.3*MAX(AQ$4:AQ38)))</f>
        <v>3.6732140997411218</v>
      </c>
      <c r="AR39" s="10">
        <f>IF((-$AI39+$AH39*AR$3)&gt;AR38,-$AI39+$AH39*AR$3,MAX(-$AI39+$AH39*AR$3,0.3*MAX(AR$4:AR38)))</f>
        <v>2.0999999999999996</v>
      </c>
      <c r="AS39" s="10">
        <f>IF((-$AI39+$AH39*AS$3)&gt;AS38,-$AI39+$AH39*AS$3,MAX(-$AI39+$AH39*AS$3,0.3*MAX(AS$4:AS38)))</f>
        <v>0.37487532368147125</v>
      </c>
    </row>
    <row r="40" spans="3:45">
      <c r="C40" s="1">
        <f t="shared" si="12"/>
        <v>65</v>
      </c>
      <c r="D40" s="3">
        <f t="shared" si="3"/>
        <v>0.40253516907351494</v>
      </c>
      <c r="E40" s="2">
        <f t="shared" si="4"/>
        <v>0.37416573867739417</v>
      </c>
      <c r="F40" s="2">
        <f t="shared" si="5"/>
        <v>0.33316662497915361</v>
      </c>
      <c r="G40" s="2">
        <f t="shared" si="6"/>
        <v>0.3605551275463989</v>
      </c>
      <c r="H40" s="2"/>
      <c r="J40" s="7">
        <v>36</v>
      </c>
      <c r="K40" s="17">
        <f t="shared" si="7"/>
        <v>5.1840000000000002</v>
      </c>
      <c r="L40" s="10">
        <f t="shared" si="14"/>
        <v>16.099689437998489</v>
      </c>
      <c r="M40" s="10">
        <f t="shared" si="14"/>
        <v>15.273506473629425</v>
      </c>
      <c r="N40" s="10">
        <f t="shared" si="14"/>
        <v>14.4</v>
      </c>
      <c r="O40" s="10">
        <f t="shared" si="14"/>
        <v>13.469966592386188</v>
      </c>
      <c r="P40" s="10">
        <f t="shared" si="14"/>
        <v>12.470765814495916</v>
      </c>
      <c r="Q40" s="10">
        <f t="shared" si="14"/>
        <v>11.384199576606166</v>
      </c>
      <c r="R40" s="10">
        <f t="shared" si="14"/>
        <v>10.182337649086284</v>
      </c>
      <c r="S40" s="10">
        <f t="shared" si="14"/>
        <v>8.8181630740194414</v>
      </c>
      <c r="T40" s="10">
        <f t="shared" si="14"/>
        <v>7.2</v>
      </c>
      <c r="U40" s="10">
        <f t="shared" si="14"/>
        <v>5.0911688245431419</v>
      </c>
      <c r="V40" s="7">
        <v>36</v>
      </c>
      <c r="W40" s="6">
        <f t="shared" si="9"/>
        <v>5.1840000000000002</v>
      </c>
      <c r="X40" s="10">
        <f t="shared" si="15"/>
        <v>12</v>
      </c>
      <c r="Y40" s="10">
        <f t="shared" si="15"/>
        <v>12</v>
      </c>
      <c r="Z40" s="10">
        <f t="shared" si="15"/>
        <v>11</v>
      </c>
      <c r="AA40" s="10">
        <f t="shared" si="15"/>
        <v>10</v>
      </c>
      <c r="AB40" s="10">
        <f t="shared" si="15"/>
        <v>9</v>
      </c>
      <c r="AC40" s="10">
        <f t="shared" si="15"/>
        <v>8</v>
      </c>
      <c r="AD40" s="10">
        <f t="shared" si="15"/>
        <v>7</v>
      </c>
      <c r="AE40" s="10">
        <f t="shared" si="15"/>
        <v>6</v>
      </c>
      <c r="AF40" s="10">
        <f t="shared" si="15"/>
        <v>5</v>
      </c>
      <c r="AG40" s="10">
        <f t="shared" si="15"/>
        <v>4</v>
      </c>
      <c r="AH40" s="7">
        <v>36</v>
      </c>
      <c r="AI40" s="6">
        <f t="shared" si="11"/>
        <v>5.1840000000000002</v>
      </c>
      <c r="AJ40" s="10">
        <f>IF((-$AI40+$AH40*AJ$3)&gt;AJ39,-$AI40+$AH40*AJ$3,MAX(-$AI40+$AH40*AJ$3,0.3*MAX(AJ$4:AJ39)))</f>
        <v>10.915689437998488</v>
      </c>
      <c r="AK40" s="10">
        <f>IF((-$AI40+$AH40*AK$3)&gt;AK39,-$AI40+$AH40*AK$3,MAX(-$AI40+$AH40*AK$3,0.3*MAX(AK$4:AK39)))</f>
        <v>10.089506473629424</v>
      </c>
      <c r="AL40" s="10">
        <f>IF((-$AI40+$AH40*AL$3)&gt;AL39,-$AI40+$AH40*AL$3,MAX(-$AI40+$AH40*AL$3,0.3*MAX(AL$4:AL39)))</f>
        <v>9.2160000000000011</v>
      </c>
      <c r="AM40" s="10">
        <f>IF((-$AI40+$AH40*AM$3)&gt;AM39,-$AI40+$AH40*AM$3,MAX(-$AI40+$AH40*AM$3,0.3*MAX(AM$4:AM39)))</f>
        <v>8.2859665923861883</v>
      </c>
      <c r="AN40" s="10">
        <f>IF((-$AI40+$AH40*AN$3)&gt;AN39,-$AI40+$AH40*AN$3,MAX(-$AI40+$AH40*AN$3,0.3*MAX(AN$4:AN39)))</f>
        <v>7.286765814495916</v>
      </c>
      <c r="AO40" s="10">
        <f>IF((-$AI40+$AH40*AO$3)&gt;AO39,-$AI40+$AH40*AO$3,MAX(-$AI40+$AH40*AO$3,0.3*MAX(AO$4:AO39)))</f>
        <v>6.2001995766061659</v>
      </c>
      <c r="AP40" s="10">
        <f>IF((-$AI40+$AH40*AP$3)&gt;AP39,-$AI40+$AH40*AP$3,MAX(-$AI40+$AH40*AP$3,0.3*MAX(AP$4:AP39)))</f>
        <v>4.9983376490862836</v>
      </c>
      <c r="AQ40" s="10">
        <f>IF((-$AI40+$AH40*AQ$3)&gt;AQ39,-$AI40+$AH40*AQ$3,MAX(-$AI40+$AH40*AQ$3,0.3*MAX(AQ$4:AQ39)))</f>
        <v>3.6341630740194413</v>
      </c>
      <c r="AR40" s="10">
        <f>IF((-$AI40+$AH40*AR$3)&gt;AR39,-$AI40+$AH40*AR$3,MAX(-$AI40+$AH40*AR$3,0.3*MAX(AR$4:AR39)))</f>
        <v>2.016</v>
      </c>
      <c r="AS40" s="10">
        <f>IF((-$AI40+$AH40*AS$3)&gt;AS39,-$AI40+$AH40*AS$3,MAX(-$AI40+$AH40*AS$3,0.3*MAX(AS$4:AS39)))</f>
        <v>0.37487532368147125</v>
      </c>
    </row>
    <row r="41" spans="3:45">
      <c r="C41" s="1">
        <f t="shared" si="12"/>
        <v>64</v>
      </c>
      <c r="D41" s="3">
        <f t="shared" si="3"/>
        <v>0.40073331852324712</v>
      </c>
      <c r="E41" s="2">
        <f t="shared" si="4"/>
        <v>0.37080992435478316</v>
      </c>
      <c r="F41" s="2">
        <f t="shared" si="5"/>
        <v>0.33015148038438358</v>
      </c>
      <c r="G41" s="2">
        <f t="shared" si="6"/>
        <v>0.35777087639996635</v>
      </c>
      <c r="H41" s="2"/>
      <c r="J41" s="7">
        <v>37</v>
      </c>
      <c r="K41" s="17">
        <f t="shared" si="7"/>
        <v>5.476</v>
      </c>
      <c r="L41" s="10">
        <f t="shared" si="14"/>
        <v>16.546903033498445</v>
      </c>
      <c r="M41" s="10">
        <f t="shared" si="14"/>
        <v>15.697770542341352</v>
      </c>
      <c r="N41" s="10">
        <f t="shared" si="14"/>
        <v>14.8</v>
      </c>
      <c r="O41" s="10">
        <f t="shared" si="14"/>
        <v>13.844132331063582</v>
      </c>
      <c r="P41" s="10">
        <f t="shared" si="14"/>
        <v>12.817175976009691</v>
      </c>
      <c r="Q41" s="10">
        <f t="shared" si="14"/>
        <v>11.700427342623003</v>
      </c>
      <c r="R41" s="10">
        <f t="shared" si="14"/>
        <v>10.465180361560904</v>
      </c>
      <c r="S41" s="10">
        <f t="shared" si="14"/>
        <v>9.063112048297759</v>
      </c>
      <c r="T41" s="10">
        <f t="shared" si="14"/>
        <v>7.4</v>
      </c>
      <c r="U41" s="10">
        <f t="shared" si="14"/>
        <v>5.232590180780452</v>
      </c>
      <c r="V41" s="7">
        <v>37</v>
      </c>
      <c r="W41" s="6">
        <f t="shared" si="9"/>
        <v>5.476</v>
      </c>
      <c r="X41" s="10">
        <f t="shared" si="15"/>
        <v>13</v>
      </c>
      <c r="Y41" s="10">
        <f t="shared" si="15"/>
        <v>12</v>
      </c>
      <c r="Z41" s="10">
        <f t="shared" si="15"/>
        <v>11</v>
      </c>
      <c r="AA41" s="10">
        <f t="shared" si="15"/>
        <v>10</v>
      </c>
      <c r="AB41" s="10">
        <f t="shared" si="15"/>
        <v>9</v>
      </c>
      <c r="AC41" s="10">
        <f t="shared" si="15"/>
        <v>8</v>
      </c>
      <c r="AD41" s="10">
        <f t="shared" si="15"/>
        <v>7</v>
      </c>
      <c r="AE41" s="10">
        <f t="shared" si="15"/>
        <v>6</v>
      </c>
      <c r="AF41" s="10">
        <f t="shared" si="15"/>
        <v>5</v>
      </c>
      <c r="AG41" s="10">
        <f t="shared" si="15"/>
        <v>4</v>
      </c>
      <c r="AH41" s="7">
        <v>37</v>
      </c>
      <c r="AI41" s="6">
        <f t="shared" si="11"/>
        <v>5.476</v>
      </c>
      <c r="AJ41" s="10">
        <f>IF((-$AI41+$AH41*AJ$3)&gt;AJ40,-$AI41+$AH41*AJ$3,MAX(-$AI41+$AH41*AJ$3,0.3*MAX(AJ$4:AJ40)))</f>
        <v>11.070903033498446</v>
      </c>
      <c r="AK41" s="10">
        <f>IF((-$AI41+$AH41*AK$3)&gt;AK40,-$AI41+$AH41*AK$3,MAX(-$AI41+$AH41*AK$3,0.3*MAX(AK$4:AK40)))</f>
        <v>10.221770542341353</v>
      </c>
      <c r="AL41" s="10">
        <f>IF((-$AI41+$AH41*AL$3)&gt;AL40,-$AI41+$AH41*AL$3,MAX(-$AI41+$AH41*AL$3,0.3*MAX(AL$4:AL40)))</f>
        <v>9.3240000000000016</v>
      </c>
      <c r="AM41" s="10">
        <f>IF((-$AI41+$AH41*AM$3)&gt;AM40,-$AI41+$AH41*AM$3,MAX(-$AI41+$AH41*AM$3,0.3*MAX(AM$4:AM40)))</f>
        <v>8.3681323310635811</v>
      </c>
      <c r="AN41" s="10">
        <f>IF((-$AI41+$AH41*AN$3)&gt;AN40,-$AI41+$AH41*AN$3,MAX(-$AI41+$AH41*AN$3,0.3*MAX(AN$4:AN40)))</f>
        <v>7.3411759760096915</v>
      </c>
      <c r="AO41" s="10">
        <f>IF((-$AI41+$AH41*AO$3)&gt;AO40,-$AI41+$AH41*AO$3,MAX(-$AI41+$AH41*AO$3,0.3*MAX(AO$4:AO40)))</f>
        <v>6.2244273426230032</v>
      </c>
      <c r="AP41" s="10">
        <f>IF((-$AI41+$AH41*AP$3)&gt;AP40,-$AI41+$AH41*AP$3,MAX(-$AI41+$AH41*AP$3,0.3*MAX(AP$4:AP40)))</f>
        <v>4.9891803615609041</v>
      </c>
      <c r="AQ41" s="10">
        <f>IF((-$AI41+$AH41*AQ$3)&gt;AQ40,-$AI41+$AH41*AQ$3,MAX(-$AI41+$AH41*AQ$3,0.3*MAX(AQ$4:AQ40)))</f>
        <v>3.587112048297759</v>
      </c>
      <c r="AR41" s="10">
        <f>IF((-$AI41+$AH41*AR$3)&gt;AR40,-$AI41+$AH41*AR$3,MAX(-$AI41+$AH41*AR$3,0.3*MAX(AR$4:AR40)))</f>
        <v>1.9240000000000004</v>
      </c>
      <c r="AS41" s="10">
        <f>IF((-$AI41+$AH41*AS$3)&gt;AS40,-$AI41+$AH41*AS$3,MAX(-$AI41+$AH41*AS$3,0.3*MAX(AS$4:AS40)))</f>
        <v>0.37487532368147125</v>
      </c>
    </row>
    <row r="42" spans="3:45">
      <c r="C42" s="1">
        <f t="shared" si="12"/>
        <v>63</v>
      </c>
      <c r="D42" s="3">
        <f t="shared" si="3"/>
        <v>0.39889840465642745</v>
      </c>
      <c r="E42" s="2">
        <f t="shared" si="4"/>
        <v>0.36742346141747673</v>
      </c>
      <c r="F42" s="2">
        <f t="shared" si="5"/>
        <v>0.32710854467592254</v>
      </c>
      <c r="G42" s="2">
        <f t="shared" si="6"/>
        <v>0.354964786985977</v>
      </c>
      <c r="H42" s="2"/>
      <c r="J42" s="7">
        <v>38</v>
      </c>
      <c r="K42" s="17">
        <f t="shared" si="7"/>
        <v>5.7759999999999998</v>
      </c>
      <c r="L42" s="10">
        <f t="shared" si="14"/>
        <v>16.994116628998402</v>
      </c>
      <c r="M42" s="10">
        <f t="shared" si="14"/>
        <v>16.12203461105328</v>
      </c>
      <c r="N42" s="10">
        <f t="shared" si="14"/>
        <v>15.200000000000001</v>
      </c>
      <c r="O42" s="10">
        <f t="shared" si="14"/>
        <v>14.218298069740976</v>
      </c>
      <c r="P42" s="10">
        <f t="shared" si="14"/>
        <v>13.163586137523467</v>
      </c>
      <c r="Q42" s="10">
        <f t="shared" si="14"/>
        <v>12.016655108639842</v>
      </c>
      <c r="R42" s="10">
        <f t="shared" si="14"/>
        <v>10.748023074035522</v>
      </c>
      <c r="S42" s="10">
        <f t="shared" si="14"/>
        <v>9.3080610225760765</v>
      </c>
      <c r="T42" s="10">
        <f t="shared" si="14"/>
        <v>7.6000000000000005</v>
      </c>
      <c r="U42" s="10">
        <f t="shared" si="14"/>
        <v>5.3740115370177612</v>
      </c>
      <c r="V42" s="7">
        <v>38</v>
      </c>
      <c r="W42" s="6">
        <f t="shared" si="9"/>
        <v>5.7759999999999998</v>
      </c>
      <c r="X42" s="10">
        <f t="shared" si="15"/>
        <v>13</v>
      </c>
      <c r="Y42" s="10">
        <f t="shared" si="15"/>
        <v>12</v>
      </c>
      <c r="Z42" s="10">
        <f t="shared" si="15"/>
        <v>11</v>
      </c>
      <c r="AA42" s="10">
        <f t="shared" si="15"/>
        <v>10</v>
      </c>
      <c r="AB42" s="10">
        <f t="shared" si="15"/>
        <v>9</v>
      </c>
      <c r="AC42" s="10">
        <f t="shared" si="15"/>
        <v>8</v>
      </c>
      <c r="AD42" s="10">
        <f t="shared" si="15"/>
        <v>7</v>
      </c>
      <c r="AE42" s="10">
        <f t="shared" si="15"/>
        <v>6</v>
      </c>
      <c r="AF42" s="10">
        <f t="shared" si="15"/>
        <v>5</v>
      </c>
      <c r="AG42" s="10">
        <f t="shared" si="15"/>
        <v>4</v>
      </c>
      <c r="AH42" s="7">
        <v>38</v>
      </c>
      <c r="AI42" s="6">
        <f t="shared" si="11"/>
        <v>5.7759999999999998</v>
      </c>
      <c r="AJ42" s="10">
        <f>IF((-$AI42+$AH42*AJ$3)&gt;AJ41,-$AI42+$AH42*AJ$3,MAX(-$AI42+$AH42*AJ$3,0.3*MAX(AJ$4:AJ41)))</f>
        <v>11.218116628998402</v>
      </c>
      <c r="AK42" s="10">
        <f>IF((-$AI42+$AH42*AK$3)&gt;AK41,-$AI42+$AH42*AK$3,MAX(-$AI42+$AH42*AK$3,0.3*MAX(AK$4:AK41)))</f>
        <v>10.34603461105328</v>
      </c>
      <c r="AL42" s="10">
        <f>IF((-$AI42+$AH42*AL$3)&gt;AL41,-$AI42+$AH42*AL$3,MAX(-$AI42+$AH42*AL$3,0.3*MAX(AL$4:AL41)))</f>
        <v>9.4240000000000013</v>
      </c>
      <c r="AM42" s="10">
        <f>IF((-$AI42+$AH42*AM$3)&gt;AM41,-$AI42+$AH42*AM$3,MAX(-$AI42+$AH42*AM$3,0.3*MAX(AM$4:AM41)))</f>
        <v>8.4422980697409766</v>
      </c>
      <c r="AN42" s="10">
        <f>IF((-$AI42+$AH42*AN$3)&gt;AN41,-$AI42+$AH42*AN$3,MAX(-$AI42+$AH42*AN$3,0.3*MAX(AN$4:AN41)))</f>
        <v>7.387586137523467</v>
      </c>
      <c r="AO42" s="10">
        <f>IF((-$AI42+$AH42*AO$3)&gt;AO41,-$AI42+$AH42*AO$3,MAX(-$AI42+$AH42*AO$3,0.3*MAX(AO$4:AO41)))</f>
        <v>6.2406551086398423</v>
      </c>
      <c r="AP42" s="10">
        <f>IF((-$AI42+$AH42*AP$3)&gt;AP41,-$AI42+$AH42*AP$3,MAX(-$AI42+$AH42*AP$3,0.3*MAX(AP$4:AP41)))</f>
        <v>4.9720230740355227</v>
      </c>
      <c r="AQ42" s="10">
        <f>IF((-$AI42+$AH42*AQ$3)&gt;AQ41,-$AI42+$AH42*AQ$3,MAX(-$AI42+$AH42*AQ$3,0.3*MAX(AQ$4:AQ41)))</f>
        <v>3.5320610225760767</v>
      </c>
      <c r="AR42" s="10">
        <f>IF((-$AI42+$AH42*AR$3)&gt;AR41,-$AI42+$AH42*AR$3,MAX(-$AI42+$AH42*AR$3,0.3*MAX(AR$4:AR41)))</f>
        <v>1.8240000000000007</v>
      </c>
      <c r="AS42" s="10">
        <f>IF((-$AI42+$AH42*AS$3)&gt;AS41,-$AI42+$AH42*AS$3,MAX(-$AI42+$AH42*AS$3,0.3*MAX(AS$4:AS41)))</f>
        <v>0.37487532368147125</v>
      </c>
    </row>
    <row r="43" spans="3:45">
      <c r="C43" s="1">
        <f t="shared" si="12"/>
        <v>62</v>
      </c>
      <c r="D43" s="3">
        <f t="shared" si="3"/>
        <v>0.3970291913552122</v>
      </c>
      <c r="E43" s="2">
        <f t="shared" si="4"/>
        <v>0.36400549446402591</v>
      </c>
      <c r="F43" s="2">
        <f t="shared" si="5"/>
        <v>0.32403703492039304</v>
      </c>
      <c r="G43" s="2">
        <f t="shared" si="6"/>
        <v>0.35213633723318016</v>
      </c>
      <c r="H43" s="2"/>
      <c r="J43" s="7">
        <v>39</v>
      </c>
      <c r="K43" s="17">
        <f t="shared" si="7"/>
        <v>6.0840000000000005</v>
      </c>
      <c r="L43" s="10">
        <f t="shared" si="14"/>
        <v>17.441330224498362</v>
      </c>
      <c r="M43" s="10">
        <f t="shared" si="14"/>
        <v>16.546298679765211</v>
      </c>
      <c r="N43" s="10">
        <f t="shared" si="14"/>
        <v>15.600000000000001</v>
      </c>
      <c r="O43" s="10">
        <f t="shared" si="14"/>
        <v>14.592463808418371</v>
      </c>
      <c r="P43" s="10">
        <f t="shared" si="14"/>
        <v>13.509996299037242</v>
      </c>
      <c r="Q43" s="10">
        <f t="shared" si="14"/>
        <v>12.332882874656679</v>
      </c>
      <c r="R43" s="10">
        <f t="shared" si="14"/>
        <v>11.030865786510141</v>
      </c>
      <c r="S43" s="10">
        <f t="shared" si="14"/>
        <v>9.553009996854394</v>
      </c>
      <c r="T43" s="10">
        <f t="shared" si="14"/>
        <v>7.8000000000000007</v>
      </c>
      <c r="U43" s="10">
        <f t="shared" si="14"/>
        <v>5.5154328932550705</v>
      </c>
      <c r="V43" s="7">
        <v>39</v>
      </c>
      <c r="W43" s="6">
        <f t="shared" si="9"/>
        <v>6.0840000000000005</v>
      </c>
      <c r="X43" s="10">
        <f t="shared" si="15"/>
        <v>13</v>
      </c>
      <c r="Y43" s="10">
        <f t="shared" si="15"/>
        <v>12</v>
      </c>
      <c r="Z43" s="10">
        <f t="shared" si="15"/>
        <v>11</v>
      </c>
      <c r="AA43" s="10">
        <f t="shared" si="15"/>
        <v>10</v>
      </c>
      <c r="AB43" s="10">
        <f t="shared" si="15"/>
        <v>9</v>
      </c>
      <c r="AC43" s="10">
        <f t="shared" si="15"/>
        <v>8</v>
      </c>
      <c r="AD43" s="10">
        <f t="shared" si="15"/>
        <v>7</v>
      </c>
      <c r="AE43" s="10">
        <f t="shared" si="15"/>
        <v>6</v>
      </c>
      <c r="AF43" s="10">
        <f t="shared" si="15"/>
        <v>5</v>
      </c>
      <c r="AG43" s="10">
        <f t="shared" si="15"/>
        <v>4</v>
      </c>
      <c r="AH43" s="7">
        <v>39</v>
      </c>
      <c r="AI43" s="6">
        <f t="shared" si="11"/>
        <v>6.0840000000000005</v>
      </c>
      <c r="AJ43" s="10">
        <f>IF((-$AI43+$AH43*AJ$3)&gt;AJ42,-$AI43+$AH43*AJ$3,MAX(-$AI43+$AH43*AJ$3,0.3*MAX(AJ$4:AJ42)))</f>
        <v>11.357330224498362</v>
      </c>
      <c r="AK43" s="10">
        <f>IF((-$AI43+$AH43*AK$3)&gt;AK42,-$AI43+$AH43*AK$3,MAX(-$AI43+$AH43*AK$3,0.3*MAX(AK$4:AK42)))</f>
        <v>10.462298679765212</v>
      </c>
      <c r="AL43" s="10">
        <f>IF((-$AI43+$AH43*AL$3)&gt;AL42,-$AI43+$AH43*AL$3,MAX(-$AI43+$AH43*AL$3,0.3*MAX(AL$4:AL42)))</f>
        <v>9.5160000000000018</v>
      </c>
      <c r="AM43" s="10">
        <f>IF((-$AI43+$AH43*AM$3)&gt;AM42,-$AI43+$AH43*AM$3,MAX(-$AI43+$AH43*AM$3,0.3*MAX(AM$4:AM42)))</f>
        <v>8.5084638084183695</v>
      </c>
      <c r="AN43" s="10">
        <f>IF((-$AI43+$AH43*AN$3)&gt;AN42,-$AI43+$AH43*AN$3,MAX(-$AI43+$AH43*AN$3,0.3*MAX(AN$4:AN42)))</f>
        <v>7.4259962990372417</v>
      </c>
      <c r="AO43" s="10">
        <f>IF((-$AI43+$AH43*AO$3)&gt;AO42,-$AI43+$AH43*AO$3,MAX(-$AI43+$AH43*AO$3,0.3*MAX(AO$4:AO42)))</f>
        <v>6.2488828746566787</v>
      </c>
      <c r="AP43" s="10">
        <f>IF((-$AI43+$AH43*AP$3)&gt;AP42,-$AI43+$AH43*AP$3,MAX(-$AI43+$AH43*AP$3,0.3*MAX(AP$4:AP42)))</f>
        <v>4.9468657865101404</v>
      </c>
      <c r="AQ43" s="10">
        <f>IF((-$AI43+$AH43*AQ$3)&gt;AQ42,-$AI43+$AH43*AQ$3,MAX(-$AI43+$AH43*AQ$3,0.3*MAX(AQ$4:AQ42)))</f>
        <v>3.4690099968543935</v>
      </c>
      <c r="AR43" s="10">
        <f>IF((-$AI43+$AH43*AR$3)&gt;AR42,-$AI43+$AH43*AR$3,MAX(-$AI43+$AH43*AR$3,0.3*MAX(AR$4:AR42)))</f>
        <v>1.7160000000000002</v>
      </c>
      <c r="AS43" s="10">
        <f>IF((-$AI43+$AH43*AS$3)&gt;AS42,-$AI43+$AH43*AS$3,MAX(-$AI43+$AH43*AS$3,0.3*MAX(AS$4:AS42)))</f>
        <v>0.37487532368147125</v>
      </c>
    </row>
    <row r="44" spans="3:45">
      <c r="C44" s="1">
        <f t="shared" si="12"/>
        <v>61</v>
      </c>
      <c r="D44" s="3">
        <f t="shared" si="3"/>
        <v>0.39512437185814275</v>
      </c>
      <c r="E44" s="2">
        <f t="shared" si="4"/>
        <v>0.3605551275463989</v>
      </c>
      <c r="F44" s="2">
        <f t="shared" si="5"/>
        <v>0.32093613071762428</v>
      </c>
      <c r="G44" s="2">
        <f t="shared" si="6"/>
        <v>0.34928498393145962</v>
      </c>
      <c r="H44" s="2"/>
      <c r="J44" s="7">
        <v>40</v>
      </c>
      <c r="K44" s="17">
        <f t="shared" si="7"/>
        <v>6.4</v>
      </c>
      <c r="L44" s="10">
        <f t="shared" si="14"/>
        <v>17.888543819998318</v>
      </c>
      <c r="M44" s="10">
        <f t="shared" si="14"/>
        <v>16.970562748477139</v>
      </c>
      <c r="N44" s="10">
        <f t="shared" si="14"/>
        <v>16</v>
      </c>
      <c r="O44" s="10">
        <f t="shared" si="14"/>
        <v>14.966629547095764</v>
      </c>
      <c r="P44" s="10">
        <f t="shared" si="14"/>
        <v>13.856406460551018</v>
      </c>
      <c r="Q44" s="10">
        <f t="shared" si="14"/>
        <v>12.649110640673518</v>
      </c>
      <c r="R44" s="10">
        <f t="shared" si="14"/>
        <v>11.313708498984759</v>
      </c>
      <c r="S44" s="10">
        <f t="shared" si="14"/>
        <v>9.7979589711327115</v>
      </c>
      <c r="T44" s="10">
        <f t="shared" si="14"/>
        <v>8</v>
      </c>
      <c r="U44" s="10">
        <f t="shared" si="14"/>
        <v>5.6568542494923797</v>
      </c>
      <c r="V44" s="7">
        <v>40</v>
      </c>
      <c r="W44" s="6">
        <f t="shared" si="9"/>
        <v>6.4</v>
      </c>
      <c r="X44" s="10">
        <f t="shared" si="15"/>
        <v>13</v>
      </c>
      <c r="Y44" s="10">
        <f t="shared" si="15"/>
        <v>12</v>
      </c>
      <c r="Z44" s="10">
        <f t="shared" si="15"/>
        <v>11</v>
      </c>
      <c r="AA44" s="10">
        <f t="shared" si="15"/>
        <v>10</v>
      </c>
      <c r="AB44" s="10">
        <f t="shared" si="15"/>
        <v>9</v>
      </c>
      <c r="AC44" s="10">
        <f t="shared" si="15"/>
        <v>8</v>
      </c>
      <c r="AD44" s="10">
        <f t="shared" si="15"/>
        <v>7</v>
      </c>
      <c r="AE44" s="10">
        <f t="shared" si="15"/>
        <v>6</v>
      </c>
      <c r="AF44" s="10">
        <f t="shared" si="15"/>
        <v>5</v>
      </c>
      <c r="AG44" s="10">
        <f t="shared" si="15"/>
        <v>4</v>
      </c>
      <c r="AH44" s="7">
        <v>40</v>
      </c>
      <c r="AI44" s="6">
        <f t="shared" si="11"/>
        <v>6.4</v>
      </c>
      <c r="AJ44" s="10">
        <f>IF((-$AI44+$AH44*AJ$3)&gt;AJ43,-$AI44+$AH44*AJ$3,MAX(-$AI44+$AH44*AJ$3,0.3*MAX(AJ$4:AJ43)))</f>
        <v>11.488543819998318</v>
      </c>
      <c r="AK44" s="10">
        <f>IF((-$AI44+$AH44*AK$3)&gt;AK43,-$AI44+$AH44*AK$3,MAX(-$AI44+$AH44*AK$3,0.3*MAX(AK$4:AK43)))</f>
        <v>10.570562748477139</v>
      </c>
      <c r="AL44" s="10">
        <f>IF((-$AI44+$AH44*AL$3)&gt;AL43,-$AI44+$AH44*AL$3,MAX(-$AI44+$AH44*AL$3,0.3*MAX(AL$4:AL43)))</f>
        <v>9.6</v>
      </c>
      <c r="AM44" s="10">
        <f>IF((-$AI44+$AH44*AM$3)&gt;AM43,-$AI44+$AH44*AM$3,MAX(-$AI44+$AH44*AM$3,0.3*MAX(AM$4:AM43)))</f>
        <v>8.5666295470957632</v>
      </c>
      <c r="AN44" s="10">
        <f>IF((-$AI44+$AH44*AN$3)&gt;AN43,-$AI44+$AH44*AN$3,MAX(-$AI44+$AH44*AN$3,0.3*MAX(AN$4:AN43)))</f>
        <v>7.4564064605510172</v>
      </c>
      <c r="AO44" s="10">
        <f>IF((-$AI44+$AH44*AO$3)&gt;AO43,-$AI44+$AH44*AO$3,MAX(-$AI44+$AH44*AO$3,0.3*MAX(AO$4:AO43)))</f>
        <v>6.2491106406735177</v>
      </c>
      <c r="AP44" s="10">
        <f>IF((-$AI44+$AH44*AP$3)&gt;AP43,-$AI44+$AH44*AP$3,MAX(-$AI44+$AH44*AP$3,0.3*MAX(AP$4:AP43)))</f>
        <v>4.913708498984759</v>
      </c>
      <c r="AQ44" s="10">
        <f>IF((-$AI44+$AH44*AQ$3)&gt;AQ43,-$AI44+$AH44*AQ$3,MAX(-$AI44+$AH44*AQ$3,0.3*MAX(AQ$4:AQ43)))</f>
        <v>3.3979589711327112</v>
      </c>
      <c r="AR44" s="10">
        <f>IF((-$AI44+$AH44*AR$3)&gt;AR43,-$AI44+$AH44*AR$3,MAX(-$AI44+$AH44*AR$3,0.3*MAX(AR$4:AR43)))</f>
        <v>1.5999999999999996</v>
      </c>
      <c r="AS44" s="10">
        <f>IF((-$AI44+$AH44*AS$3)&gt;AS43,-$AI44+$AH44*AS$3,MAX(-$AI44+$AH44*AS$3,0.3*MAX(AS$4:AS43)))</f>
        <v>0.37487532368147125</v>
      </c>
    </row>
    <row r="45" spans="3:45">
      <c r="C45" s="1">
        <f t="shared" si="12"/>
        <v>60</v>
      </c>
      <c r="D45" s="3">
        <f t="shared" si="3"/>
        <v>0.39318256327243256</v>
      </c>
      <c r="E45" s="2">
        <f t="shared" si="4"/>
        <v>0.35707142142714254</v>
      </c>
      <c r="F45" s="2">
        <f t="shared" si="5"/>
        <v>0.31780497164141408</v>
      </c>
      <c r="G45" s="2">
        <f t="shared" si="6"/>
        <v>0.34641016151377546</v>
      </c>
      <c r="H45" s="2"/>
      <c r="J45" s="7">
        <v>41</v>
      </c>
      <c r="K45" s="17">
        <f t="shared" si="7"/>
        <v>6.7240000000000002</v>
      </c>
      <c r="L45" s="10">
        <f t="shared" si="14"/>
        <v>18.335757415498279</v>
      </c>
      <c r="M45" s="10">
        <f t="shared" si="14"/>
        <v>17.394826817189067</v>
      </c>
      <c r="N45" s="10">
        <f t="shared" si="14"/>
        <v>16.400000000000002</v>
      </c>
      <c r="O45" s="10">
        <f t="shared" si="14"/>
        <v>15.340795285773158</v>
      </c>
      <c r="P45" s="10">
        <f t="shared" si="14"/>
        <v>14.202816622064795</v>
      </c>
      <c r="Q45" s="10">
        <f t="shared" si="14"/>
        <v>12.965338406690355</v>
      </c>
      <c r="R45" s="10">
        <f t="shared" si="14"/>
        <v>11.59655121145938</v>
      </c>
      <c r="S45" s="10">
        <f t="shared" si="14"/>
        <v>10.042907945411029</v>
      </c>
      <c r="T45" s="10">
        <f t="shared" si="14"/>
        <v>8.2000000000000011</v>
      </c>
      <c r="U45" s="10">
        <f t="shared" si="14"/>
        <v>5.7982756057296898</v>
      </c>
      <c r="V45" s="7">
        <v>41</v>
      </c>
      <c r="W45" s="6">
        <f t="shared" si="9"/>
        <v>6.7240000000000002</v>
      </c>
      <c r="X45" s="10">
        <f t="shared" si="15"/>
        <v>13</v>
      </c>
      <c r="Y45" s="10">
        <f t="shared" si="15"/>
        <v>12</v>
      </c>
      <c r="Z45" s="10">
        <f t="shared" si="15"/>
        <v>11</v>
      </c>
      <c r="AA45" s="10">
        <f t="shared" si="15"/>
        <v>10</v>
      </c>
      <c r="AB45" s="10">
        <f t="shared" si="15"/>
        <v>9</v>
      </c>
      <c r="AC45" s="10">
        <f t="shared" si="15"/>
        <v>8</v>
      </c>
      <c r="AD45" s="10">
        <f t="shared" si="15"/>
        <v>7</v>
      </c>
      <c r="AE45" s="10">
        <f t="shared" si="15"/>
        <v>6</v>
      </c>
      <c r="AF45" s="10">
        <f t="shared" si="15"/>
        <v>5</v>
      </c>
      <c r="AG45" s="10">
        <f t="shared" si="15"/>
        <v>4</v>
      </c>
      <c r="AH45" s="7">
        <v>41</v>
      </c>
      <c r="AI45" s="6">
        <f t="shared" si="11"/>
        <v>6.7240000000000002</v>
      </c>
      <c r="AJ45" s="10">
        <f>IF((-$AI45+$AH45*AJ$3)&gt;AJ44,-$AI45+$AH45*AJ$3,MAX(-$AI45+$AH45*AJ$3,0.3*MAX(AJ$4:AJ44)))</f>
        <v>11.611757415498278</v>
      </c>
      <c r="AK45" s="10">
        <f>IF((-$AI45+$AH45*AK$3)&gt;AK44,-$AI45+$AH45*AK$3,MAX(-$AI45+$AH45*AK$3,0.3*MAX(AK$4:AK44)))</f>
        <v>10.670826817189067</v>
      </c>
      <c r="AL45" s="10">
        <f>IF((-$AI45+$AH45*AL$3)&gt;AL44,-$AI45+$AH45*AL$3,MAX(-$AI45+$AH45*AL$3,0.3*MAX(AL$4:AL44)))</f>
        <v>9.6760000000000019</v>
      </c>
      <c r="AM45" s="10">
        <f>IF((-$AI45+$AH45*AM$3)&gt;AM44,-$AI45+$AH45*AM$3,MAX(-$AI45+$AH45*AM$3,0.3*MAX(AM$4:AM44)))</f>
        <v>8.6167952857731578</v>
      </c>
      <c r="AN45" s="10">
        <f>IF((-$AI45+$AH45*AN$3)&gt;AN44,-$AI45+$AH45*AN$3,MAX(-$AI45+$AH45*AN$3,0.3*MAX(AN$4:AN44)))</f>
        <v>7.4788166220647945</v>
      </c>
      <c r="AO45" s="10">
        <f>IF((-$AI45+$AH45*AO$3)&gt;AO44,-$AI45+$AH45*AO$3,MAX(-$AI45+$AH45*AO$3,0.3*MAX(AO$4:AO44)))</f>
        <v>6.241338406690355</v>
      </c>
      <c r="AP45" s="10">
        <f>IF((-$AI45+$AH45*AP$3)&gt;AP44,-$AI45+$AH45*AP$3,MAX(-$AI45+$AH45*AP$3,0.3*MAX(AP$4:AP44)))</f>
        <v>4.8725512114593794</v>
      </c>
      <c r="AQ45" s="10">
        <f>IF((-$AI45+$AH45*AQ$3)&gt;AQ44,-$AI45+$AH45*AQ$3,MAX(-$AI45+$AH45*AQ$3,0.3*MAX(AQ$4:AQ44)))</f>
        <v>3.3189079454110288</v>
      </c>
      <c r="AR45" s="10">
        <f>IF((-$AI45+$AH45*AR$3)&gt;AR44,-$AI45+$AH45*AR$3,MAX(-$AI45+$AH45*AR$3,0.3*MAX(AR$4:AR44)))</f>
        <v>1.4760000000000009</v>
      </c>
      <c r="AS45" s="10">
        <f>IF((-$AI45+$AH45*AS$3)&gt;AS44,-$AI45+$AH45*AS$3,MAX(-$AI45+$AH45*AS$3,0.3*MAX(AS$4:AS44)))</f>
        <v>0.37487532368147125</v>
      </c>
    </row>
    <row r="46" spans="3:45">
      <c r="C46" s="1">
        <f t="shared" si="12"/>
        <v>59</v>
      </c>
      <c r="D46" s="3">
        <f t="shared" si="3"/>
        <v>0.39120230054281457</v>
      </c>
      <c r="E46" s="2">
        <f t="shared" si="4"/>
        <v>0.35355339059327379</v>
      </c>
      <c r="F46" s="2">
        <f t="shared" si="5"/>
        <v>0.3146426544510455</v>
      </c>
      <c r="G46" s="2">
        <f t="shared" si="6"/>
        <v>0.34351128074635334</v>
      </c>
      <c r="H46" s="2"/>
      <c r="J46" s="7">
        <v>42</v>
      </c>
      <c r="K46" s="17">
        <f t="shared" si="7"/>
        <v>7.056</v>
      </c>
      <c r="L46" s="10">
        <f t="shared" si="14"/>
        <v>18.782971010998235</v>
      </c>
      <c r="M46" s="10">
        <f t="shared" si="14"/>
        <v>17.819090885900994</v>
      </c>
      <c r="N46" s="10">
        <f t="shared" si="14"/>
        <v>16.8</v>
      </c>
      <c r="O46" s="10">
        <f t="shared" si="14"/>
        <v>15.714961024450552</v>
      </c>
      <c r="P46" s="10">
        <f t="shared" si="14"/>
        <v>14.54922678357857</v>
      </c>
      <c r="Q46" s="10">
        <f t="shared" si="14"/>
        <v>13.281566172707194</v>
      </c>
      <c r="R46" s="10">
        <f t="shared" si="14"/>
        <v>11.879393923933998</v>
      </c>
      <c r="S46" s="10">
        <f t="shared" si="14"/>
        <v>10.287856919689348</v>
      </c>
      <c r="T46" s="10">
        <f t="shared" si="14"/>
        <v>8.4</v>
      </c>
      <c r="U46" s="10">
        <f t="shared" si="14"/>
        <v>5.939696961966999</v>
      </c>
      <c r="V46" s="7">
        <v>42</v>
      </c>
      <c r="W46" s="6">
        <f t="shared" si="9"/>
        <v>7.056</v>
      </c>
      <c r="X46" s="10">
        <f t="shared" si="15"/>
        <v>13</v>
      </c>
      <c r="Y46" s="10">
        <f t="shared" si="15"/>
        <v>12</v>
      </c>
      <c r="Z46" s="10">
        <f t="shared" si="15"/>
        <v>11</v>
      </c>
      <c r="AA46" s="10">
        <f t="shared" si="15"/>
        <v>10</v>
      </c>
      <c r="AB46" s="10">
        <f t="shared" si="15"/>
        <v>9</v>
      </c>
      <c r="AC46" s="10">
        <f t="shared" si="15"/>
        <v>8</v>
      </c>
      <c r="AD46" s="10">
        <f t="shared" si="15"/>
        <v>7</v>
      </c>
      <c r="AE46" s="10">
        <f t="shared" si="15"/>
        <v>6</v>
      </c>
      <c r="AF46" s="10">
        <f t="shared" si="15"/>
        <v>5</v>
      </c>
      <c r="AG46" s="10">
        <f t="shared" si="15"/>
        <v>4</v>
      </c>
      <c r="AH46" s="7">
        <v>42</v>
      </c>
      <c r="AI46" s="6">
        <f t="shared" si="11"/>
        <v>7.056</v>
      </c>
      <c r="AJ46" s="10">
        <f>IF((-$AI46+$AH46*AJ$3)&gt;AJ45,-$AI46+$AH46*AJ$3,MAX(-$AI46+$AH46*AJ$3,0.3*MAX(AJ$4:AJ45)))</f>
        <v>11.726971010998234</v>
      </c>
      <c r="AK46" s="10">
        <f>IF((-$AI46+$AH46*AK$3)&gt;AK45,-$AI46+$AH46*AK$3,MAX(-$AI46+$AH46*AK$3,0.3*MAX(AK$4:AK45)))</f>
        <v>10.763090885900993</v>
      </c>
      <c r="AL46" s="10">
        <f>IF((-$AI46+$AH46*AL$3)&gt;AL45,-$AI46+$AH46*AL$3,MAX(-$AI46+$AH46*AL$3,0.3*MAX(AL$4:AL45)))</f>
        <v>9.7439999999999998</v>
      </c>
      <c r="AM46" s="10">
        <f>IF((-$AI46+$AH46*AM$3)&gt;AM45,-$AI46+$AH46*AM$3,MAX(-$AI46+$AH46*AM$3,0.3*MAX(AM$4:AM45)))</f>
        <v>8.6589610244505515</v>
      </c>
      <c r="AN46" s="10">
        <f>IF((-$AI46+$AH46*AN$3)&gt;AN45,-$AI46+$AH46*AN$3,MAX(-$AI46+$AH46*AN$3,0.3*MAX(AN$4:AN45)))</f>
        <v>7.49322678357857</v>
      </c>
      <c r="AO46" s="10">
        <f>IF((-$AI46+$AH46*AO$3)&gt;AO45,-$AI46+$AH46*AO$3,MAX(-$AI46+$AH46*AO$3,0.3*MAX(AO$4:AO45)))</f>
        <v>6.225566172707194</v>
      </c>
      <c r="AP46" s="10">
        <f>IF((-$AI46+$AH46*AP$3)&gt;AP45,-$AI46+$AH46*AP$3,MAX(-$AI46+$AH46*AP$3,0.3*MAX(AP$4:AP45)))</f>
        <v>4.823393923933998</v>
      </c>
      <c r="AQ46" s="10">
        <f>IF((-$AI46+$AH46*AQ$3)&gt;AQ45,-$AI46+$AH46*AQ$3,MAX(-$AI46+$AH46*AQ$3,0.3*MAX(AQ$4:AQ45)))</f>
        <v>3.2318569196893483</v>
      </c>
      <c r="AR46" s="10">
        <f>IF((-$AI46+$AH46*AR$3)&gt;AR45,-$AI46+$AH46*AR$3,MAX(-$AI46+$AH46*AR$3,0.3*MAX(AR$4:AR45)))</f>
        <v>1.3440000000000003</v>
      </c>
      <c r="AS46" s="10">
        <f>IF((-$AI46+$AH46*AS$3)&gt;AS45,-$AI46+$AH46*AS$3,MAX(-$AI46+$AH46*AS$3,0.3*MAX(AS$4:AS45)))</f>
        <v>0.37487532368147125</v>
      </c>
    </row>
    <row r="47" spans="3:45">
      <c r="C47" s="1">
        <f t="shared" si="12"/>
        <v>58</v>
      </c>
      <c r="D47" s="3">
        <f t="shared" si="3"/>
        <v>0.38918202981106265</v>
      </c>
      <c r="E47" s="2">
        <f t="shared" si="4"/>
        <v>0.35</v>
      </c>
      <c r="F47" s="2">
        <f t="shared" si="5"/>
        <v>0.31144823004794875</v>
      </c>
      <c r="G47" s="2">
        <f t="shared" si="6"/>
        <v>0.34058772731852804</v>
      </c>
      <c r="H47" s="2"/>
      <c r="J47" s="7">
        <v>43</v>
      </c>
      <c r="K47" s="17">
        <f t="shared" si="7"/>
        <v>7.3959999999999999</v>
      </c>
      <c r="L47" s="10">
        <f t="shared" si="14"/>
        <v>19.230184606498192</v>
      </c>
      <c r="M47" s="10">
        <f t="shared" si="14"/>
        <v>18.243354954612922</v>
      </c>
      <c r="N47" s="10">
        <f t="shared" si="14"/>
        <v>17.2</v>
      </c>
      <c r="O47" s="10">
        <f t="shared" si="14"/>
        <v>16.089126763127947</v>
      </c>
      <c r="P47" s="10">
        <f t="shared" si="14"/>
        <v>14.895636945092345</v>
      </c>
      <c r="Q47" s="10">
        <f t="shared" si="14"/>
        <v>13.597793938724031</v>
      </c>
      <c r="R47" s="10">
        <f t="shared" si="14"/>
        <v>12.162236636408617</v>
      </c>
      <c r="S47" s="10">
        <f t="shared" si="14"/>
        <v>10.532805893967666</v>
      </c>
      <c r="T47" s="10">
        <f t="shared" si="14"/>
        <v>8.6</v>
      </c>
      <c r="U47" s="10">
        <f t="shared" si="14"/>
        <v>6.0811183182043083</v>
      </c>
      <c r="V47" s="7">
        <v>43</v>
      </c>
      <c r="W47" s="6">
        <f t="shared" si="9"/>
        <v>7.3959999999999999</v>
      </c>
      <c r="X47" s="10">
        <f t="shared" si="15"/>
        <v>13</v>
      </c>
      <c r="Y47" s="10">
        <f t="shared" si="15"/>
        <v>12</v>
      </c>
      <c r="Z47" s="10">
        <f t="shared" si="15"/>
        <v>11</v>
      </c>
      <c r="AA47" s="10">
        <f t="shared" si="15"/>
        <v>10</v>
      </c>
      <c r="AB47" s="10">
        <f t="shared" si="15"/>
        <v>9</v>
      </c>
      <c r="AC47" s="10">
        <f t="shared" si="15"/>
        <v>8</v>
      </c>
      <c r="AD47" s="10">
        <f t="shared" si="15"/>
        <v>7</v>
      </c>
      <c r="AE47" s="10">
        <f t="shared" si="15"/>
        <v>6</v>
      </c>
      <c r="AF47" s="10">
        <f t="shared" si="15"/>
        <v>5</v>
      </c>
      <c r="AG47" s="10">
        <f t="shared" si="15"/>
        <v>4</v>
      </c>
      <c r="AH47" s="7">
        <v>43</v>
      </c>
      <c r="AI47" s="6">
        <f t="shared" si="11"/>
        <v>7.3959999999999999</v>
      </c>
      <c r="AJ47" s="10">
        <f>IF((-$AI47+$AH47*AJ$3)&gt;AJ46,-$AI47+$AH47*AJ$3,MAX(-$AI47+$AH47*AJ$3,0.3*MAX(AJ$4:AJ46)))</f>
        <v>11.834184606498191</v>
      </c>
      <c r="AK47" s="10">
        <f>IF((-$AI47+$AH47*AK$3)&gt;AK46,-$AI47+$AH47*AK$3,MAX(-$AI47+$AH47*AK$3,0.3*MAX(AK$4:AK46)))</f>
        <v>10.847354954612921</v>
      </c>
      <c r="AL47" s="10">
        <f>IF((-$AI47+$AH47*AL$3)&gt;AL46,-$AI47+$AH47*AL$3,MAX(-$AI47+$AH47*AL$3,0.3*MAX(AL$4:AL46)))</f>
        <v>9.8039999999999985</v>
      </c>
      <c r="AM47" s="10">
        <f>IF((-$AI47+$AH47*AM$3)&gt;AM46,-$AI47+$AH47*AM$3,MAX(-$AI47+$AH47*AM$3,0.3*MAX(AM$4:AM46)))</f>
        <v>8.6931267631279461</v>
      </c>
      <c r="AN47" s="10">
        <f>IF((-$AI47+$AH47*AN$3)&gt;AN46,-$AI47+$AH47*AN$3,MAX(-$AI47+$AH47*AN$3,0.3*MAX(AN$4:AN46)))</f>
        <v>7.4996369450923455</v>
      </c>
      <c r="AO47" s="10">
        <f>IF((-$AI47+$AH47*AO$3)&gt;AO46,-$AI47+$AH47*AO$3,MAX(-$AI47+$AH47*AO$3,0.3*MAX(AO$4:AO46)))</f>
        <v>6.2017939387240313</v>
      </c>
      <c r="AP47" s="10">
        <f>IF((-$AI47+$AH47*AP$3)&gt;AP46,-$AI47+$AH47*AP$3,MAX(-$AI47+$AH47*AP$3,0.3*MAX(AP$4:AP46)))</f>
        <v>4.7662366364086166</v>
      </c>
      <c r="AQ47" s="10">
        <f>IF((-$AI47+$AH47*AQ$3)&gt;AQ46,-$AI47+$AH47*AQ$3,MAX(-$AI47+$AH47*AQ$3,0.3*MAX(AQ$4:AQ46)))</f>
        <v>3.136805893967666</v>
      </c>
      <c r="AR47" s="10">
        <f>IF((-$AI47+$AH47*AR$3)&gt;AR46,-$AI47+$AH47*AR$3,MAX(-$AI47+$AH47*AR$3,0.3*MAX(AR$4:AR46)))</f>
        <v>1.2039999999999997</v>
      </c>
      <c r="AS47" s="10">
        <f>IF((-$AI47+$AH47*AS$3)&gt;AS46,-$AI47+$AH47*AS$3,MAX(-$AI47+$AH47*AS$3,0.3*MAX(AS$4:AS46)))</f>
        <v>0.37487532368147125</v>
      </c>
    </row>
    <row r="48" spans="3:45">
      <c r="C48" s="1">
        <f t="shared" si="12"/>
        <v>57</v>
      </c>
      <c r="D48" s="3">
        <f t="shared" si="3"/>
        <v>0.38712010109078909</v>
      </c>
      <c r="E48" s="2">
        <f t="shared" si="4"/>
        <v>0.34641016151377541</v>
      </c>
      <c r="F48" s="2">
        <f t="shared" si="5"/>
        <v>0.30822070014844882</v>
      </c>
      <c r="G48" s="2">
        <f t="shared" si="6"/>
        <v>0.33763886032268264</v>
      </c>
      <c r="H48" s="2"/>
      <c r="J48" s="7">
        <v>44</v>
      </c>
      <c r="K48" s="17">
        <f t="shared" si="7"/>
        <v>7.7439999999999998</v>
      </c>
      <c r="L48" s="10">
        <f t="shared" si="14"/>
        <v>19.677398201998152</v>
      </c>
      <c r="M48" s="10">
        <f t="shared" si="14"/>
        <v>18.667619023324853</v>
      </c>
      <c r="N48" s="10">
        <f t="shared" si="14"/>
        <v>17.600000000000001</v>
      </c>
      <c r="O48" s="10">
        <f t="shared" si="14"/>
        <v>16.463292501805341</v>
      </c>
      <c r="P48" s="10">
        <f t="shared" si="14"/>
        <v>15.242047106606121</v>
      </c>
      <c r="Q48" s="10">
        <f t="shared" si="14"/>
        <v>13.91402170474087</v>
      </c>
      <c r="R48" s="10">
        <f t="shared" si="14"/>
        <v>12.445079348883237</v>
      </c>
      <c r="S48" s="10">
        <f t="shared" si="14"/>
        <v>10.777754868245983</v>
      </c>
      <c r="T48" s="10">
        <f t="shared" si="14"/>
        <v>8.8000000000000007</v>
      </c>
      <c r="U48" s="10">
        <f t="shared" si="14"/>
        <v>6.2225396744416184</v>
      </c>
      <c r="V48" s="7">
        <v>44</v>
      </c>
      <c r="W48" s="6">
        <f t="shared" si="9"/>
        <v>7.7439999999999998</v>
      </c>
      <c r="X48" s="10">
        <f t="shared" si="15"/>
        <v>13</v>
      </c>
      <c r="Y48" s="10">
        <f t="shared" si="15"/>
        <v>12</v>
      </c>
      <c r="Z48" s="10">
        <f t="shared" si="15"/>
        <v>11</v>
      </c>
      <c r="AA48" s="10">
        <f t="shared" si="15"/>
        <v>10</v>
      </c>
      <c r="AB48" s="10">
        <f t="shared" si="15"/>
        <v>9</v>
      </c>
      <c r="AC48" s="10">
        <f t="shared" si="15"/>
        <v>8</v>
      </c>
      <c r="AD48" s="10">
        <f t="shared" si="15"/>
        <v>7</v>
      </c>
      <c r="AE48" s="10">
        <f t="shared" si="15"/>
        <v>6</v>
      </c>
      <c r="AF48" s="10">
        <f t="shared" si="15"/>
        <v>5</v>
      </c>
      <c r="AG48" s="10">
        <f t="shared" si="15"/>
        <v>4</v>
      </c>
      <c r="AH48" s="7">
        <v>44</v>
      </c>
      <c r="AI48" s="6">
        <f t="shared" si="11"/>
        <v>7.7439999999999998</v>
      </c>
      <c r="AJ48" s="10">
        <f>IF((-$AI48+$AH48*AJ$3)&gt;AJ47,-$AI48+$AH48*AJ$3,MAX(-$AI48+$AH48*AJ$3,0.3*MAX(AJ$4:AJ47)))</f>
        <v>11.933398201998152</v>
      </c>
      <c r="AK48" s="10">
        <f>IF((-$AI48+$AH48*AK$3)&gt;AK47,-$AI48+$AH48*AK$3,MAX(-$AI48+$AH48*AK$3,0.3*MAX(AK$4:AK47)))</f>
        <v>10.923619023324854</v>
      </c>
      <c r="AL48" s="10">
        <f>IF((-$AI48+$AH48*AL$3)&gt;AL47,-$AI48+$AH48*AL$3,MAX(-$AI48+$AH48*AL$3,0.3*MAX(AL$4:AL47)))</f>
        <v>9.8560000000000016</v>
      </c>
      <c r="AM48" s="10">
        <f>IF((-$AI48+$AH48*AM$3)&gt;AM47,-$AI48+$AH48*AM$3,MAX(-$AI48+$AH48*AM$3,0.3*MAX(AM$4:AM47)))</f>
        <v>8.7192925018053415</v>
      </c>
      <c r="AN48" s="10">
        <f>IF((-$AI48+$AH48*AN$3)&gt;AN47,-$AI48+$AH48*AN$3,MAX(-$AI48+$AH48*AN$3,0.3*MAX(AN$4:AN47)))</f>
        <v>7.4980471066061209</v>
      </c>
      <c r="AO48" s="10">
        <f>IF((-$AI48+$AH48*AO$3)&gt;AO47,-$AI48+$AH48*AO$3,MAX(-$AI48+$AH48*AO$3,0.3*MAX(AO$4:AO47)))</f>
        <v>6.1700217047408703</v>
      </c>
      <c r="AP48" s="10">
        <f>IF((-$AI48+$AH48*AP$3)&gt;AP47,-$AI48+$AH48*AP$3,MAX(-$AI48+$AH48*AP$3,0.3*MAX(AP$4:AP47)))</f>
        <v>4.701079348883237</v>
      </c>
      <c r="AQ48" s="10">
        <f>IF((-$AI48+$AH48*AQ$3)&gt;AQ47,-$AI48+$AH48*AQ$3,MAX(-$AI48+$AH48*AQ$3,0.3*MAX(AQ$4:AQ47)))</f>
        <v>3.0337548682459836</v>
      </c>
      <c r="AR48" s="10">
        <f>IF((-$AI48+$AH48*AR$3)&gt;AR47,-$AI48+$AH48*AR$3,MAX(-$AI48+$AH48*AR$3,0.3*MAX(AR$4:AR47)))</f>
        <v>1.0560000000000009</v>
      </c>
      <c r="AS48" s="10">
        <f>IF((-$AI48+$AH48*AS$3)&gt;AS47,-$AI48+$AH48*AS$3,MAX(-$AI48+$AH48*AS$3,0.3*MAX(AS$4:AS47)))</f>
        <v>0.37487532368147125</v>
      </c>
    </row>
    <row r="49" spans="3:45">
      <c r="C49" s="1">
        <f t="shared" si="12"/>
        <v>56</v>
      </c>
      <c r="D49" s="3">
        <f t="shared" si="3"/>
        <v>0.38501476017100583</v>
      </c>
      <c r="E49" s="2">
        <f t="shared" si="4"/>
        <v>0.34278273002005222</v>
      </c>
      <c r="F49" s="2">
        <f t="shared" si="5"/>
        <v>0.30495901363953815</v>
      </c>
      <c r="G49" s="2">
        <f t="shared" si="6"/>
        <v>0.33466401061363021</v>
      </c>
      <c r="H49" s="2"/>
      <c r="J49" s="7">
        <v>45</v>
      </c>
      <c r="K49" s="17">
        <f t="shared" si="7"/>
        <v>8.1</v>
      </c>
      <c r="L49" s="10">
        <f t="shared" si="14"/>
        <v>20.124611797498108</v>
      </c>
      <c r="M49" s="10">
        <f t="shared" si="14"/>
        <v>19.091883092036781</v>
      </c>
      <c r="N49" s="10">
        <f t="shared" si="14"/>
        <v>18</v>
      </c>
      <c r="O49" s="10">
        <f t="shared" si="14"/>
        <v>16.837458240482736</v>
      </c>
      <c r="P49" s="10">
        <f t="shared" si="14"/>
        <v>15.588457268119896</v>
      </c>
      <c r="Q49" s="10">
        <f t="shared" si="14"/>
        <v>14.230249470757707</v>
      </c>
      <c r="R49" s="10">
        <f t="shared" si="14"/>
        <v>12.727922061357855</v>
      </c>
      <c r="S49" s="10">
        <f t="shared" si="14"/>
        <v>11.022703842524301</v>
      </c>
      <c r="T49" s="10">
        <f t="shared" si="14"/>
        <v>9</v>
      </c>
      <c r="U49" s="10">
        <f t="shared" si="14"/>
        <v>6.3639610306789276</v>
      </c>
      <c r="V49" s="7">
        <v>45</v>
      </c>
      <c r="W49" s="6">
        <f t="shared" si="9"/>
        <v>8.1</v>
      </c>
      <c r="X49" s="10">
        <f t="shared" si="15"/>
        <v>14</v>
      </c>
      <c r="Y49" s="10">
        <f t="shared" si="15"/>
        <v>12</v>
      </c>
      <c r="Z49" s="10">
        <f t="shared" si="15"/>
        <v>11</v>
      </c>
      <c r="AA49" s="10">
        <f t="shared" si="15"/>
        <v>10</v>
      </c>
      <c r="AB49" s="10">
        <f t="shared" si="15"/>
        <v>9</v>
      </c>
      <c r="AC49" s="10">
        <f t="shared" si="15"/>
        <v>8</v>
      </c>
      <c r="AD49" s="10">
        <f t="shared" si="15"/>
        <v>7</v>
      </c>
      <c r="AE49" s="10">
        <f t="shared" si="15"/>
        <v>6</v>
      </c>
      <c r="AF49" s="10">
        <f t="shared" si="15"/>
        <v>5</v>
      </c>
      <c r="AG49" s="10">
        <f t="shared" si="15"/>
        <v>4</v>
      </c>
      <c r="AH49" s="7">
        <v>45</v>
      </c>
      <c r="AI49" s="6">
        <f t="shared" si="11"/>
        <v>8.1</v>
      </c>
      <c r="AJ49" s="10">
        <f>IF((-$AI49+$AH49*AJ$3)&gt;AJ48,-$AI49+$AH49*AJ$3,MAX(-$AI49+$AH49*AJ$3,0.3*MAX(AJ$4:AJ48)))</f>
        <v>12.024611797498109</v>
      </c>
      <c r="AK49" s="10">
        <f>IF((-$AI49+$AH49*AK$3)&gt;AK48,-$AI49+$AH49*AK$3,MAX(-$AI49+$AH49*AK$3,0.3*MAX(AK$4:AK48)))</f>
        <v>10.991883092036781</v>
      </c>
      <c r="AL49" s="10">
        <f>IF((-$AI49+$AH49*AL$3)&gt;AL48,-$AI49+$AH49*AL$3,MAX(-$AI49+$AH49*AL$3,0.3*MAX(AL$4:AL48)))</f>
        <v>9.9</v>
      </c>
      <c r="AM49" s="10">
        <f>IF((-$AI49+$AH49*AM$3)&gt;AM48,-$AI49+$AH49*AM$3,MAX(-$AI49+$AH49*AM$3,0.3*MAX(AM$4:AM48)))</f>
        <v>8.7374582404827361</v>
      </c>
      <c r="AN49" s="10">
        <f>IF((-$AI49+$AH49*AN$3)&gt;AN48,-$AI49+$AH49*AN$3,MAX(-$AI49+$AH49*AN$3,0.3*MAX(AN$4:AN48)))</f>
        <v>7.4884572681198964</v>
      </c>
      <c r="AO49" s="10">
        <f>IF((-$AI49+$AH49*AO$3)&gt;AO48,-$AI49+$AH49*AO$3,MAX(-$AI49+$AH49*AO$3,0.3*MAX(AO$4:AO48)))</f>
        <v>6.1302494707577075</v>
      </c>
      <c r="AP49" s="10">
        <f>IF((-$AI49+$AH49*AP$3)&gt;AP48,-$AI49+$AH49*AP$3,MAX(-$AI49+$AH49*AP$3,0.3*MAX(AP$4:AP48)))</f>
        <v>4.6279220613578556</v>
      </c>
      <c r="AQ49" s="10">
        <f>IF((-$AI49+$AH49*AQ$3)&gt;AQ48,-$AI49+$AH49*AQ$3,MAX(-$AI49+$AH49*AQ$3,0.3*MAX(AQ$4:AQ48)))</f>
        <v>2.9227038425243013</v>
      </c>
      <c r="AR49" s="10">
        <f>IF((-$AI49+$AH49*AR$3)&gt;AR48,-$AI49+$AH49*AR$3,MAX(-$AI49+$AH49*AR$3,0.3*MAX(AR$4:AR48)))</f>
        <v>0.90000000000000036</v>
      </c>
      <c r="AS49" s="10">
        <f>IF((-$AI49+$AH49*AS$3)&gt;AS48,-$AI49+$AH49*AS$3,MAX(-$AI49+$AH49*AS$3,0.3*MAX(AS$4:AS48)))</f>
        <v>0.37487532368147125</v>
      </c>
    </row>
    <row r="50" spans="3:45">
      <c r="C50" s="1">
        <f t="shared" si="12"/>
        <v>55</v>
      </c>
      <c r="D50" s="3">
        <f t="shared" si="3"/>
        <v>0.38286413964890953</v>
      </c>
      <c r="E50" s="2">
        <f t="shared" si="4"/>
        <v>0.33911649915626341</v>
      </c>
      <c r="F50" s="2">
        <f t="shared" si="5"/>
        <v>0.30166206257996714</v>
      </c>
      <c r="G50" s="2">
        <f t="shared" si="6"/>
        <v>0.33166247903553997</v>
      </c>
      <c r="H50" s="2"/>
      <c r="J50" s="7">
        <v>46</v>
      </c>
      <c r="K50" s="17">
        <f t="shared" si="7"/>
        <v>8.4640000000000004</v>
      </c>
      <c r="L50" s="10">
        <f t="shared" si="14"/>
        <v>20.571825392998068</v>
      </c>
      <c r="M50" s="10">
        <f t="shared" si="14"/>
        <v>19.516147160748709</v>
      </c>
      <c r="N50" s="10">
        <f t="shared" si="14"/>
        <v>18.400000000000002</v>
      </c>
      <c r="O50" s="10">
        <f t="shared" si="14"/>
        <v>17.21162397916013</v>
      </c>
      <c r="P50" s="10">
        <f t="shared" si="14"/>
        <v>15.934867429633671</v>
      </c>
      <c r="Q50" s="10">
        <f t="shared" si="14"/>
        <v>14.546477236774546</v>
      </c>
      <c r="R50" s="10">
        <f t="shared" si="14"/>
        <v>13.010764773832474</v>
      </c>
      <c r="S50" s="10">
        <f t="shared" si="14"/>
        <v>11.267652816802618</v>
      </c>
      <c r="T50" s="10">
        <f t="shared" si="14"/>
        <v>9.2000000000000011</v>
      </c>
      <c r="U50" s="10">
        <f t="shared" si="14"/>
        <v>6.5053823869162368</v>
      </c>
      <c r="V50" s="7">
        <v>46</v>
      </c>
      <c r="W50" s="6">
        <f t="shared" si="9"/>
        <v>8.4640000000000004</v>
      </c>
      <c r="X50" s="10">
        <f t="shared" si="15"/>
        <v>14</v>
      </c>
      <c r="Y50" s="10">
        <f t="shared" si="15"/>
        <v>13</v>
      </c>
      <c r="Z50" s="10">
        <f t="shared" si="15"/>
        <v>11</v>
      </c>
      <c r="AA50" s="10">
        <f t="shared" si="15"/>
        <v>10</v>
      </c>
      <c r="AB50" s="10">
        <f t="shared" si="15"/>
        <v>9</v>
      </c>
      <c r="AC50" s="10">
        <f t="shared" si="15"/>
        <v>8</v>
      </c>
      <c r="AD50" s="10">
        <f t="shared" si="15"/>
        <v>7</v>
      </c>
      <c r="AE50" s="10">
        <f t="shared" si="15"/>
        <v>6</v>
      </c>
      <c r="AF50" s="10">
        <f t="shared" si="15"/>
        <v>5</v>
      </c>
      <c r="AG50" s="10">
        <f t="shared" si="15"/>
        <v>4</v>
      </c>
      <c r="AH50" s="7">
        <v>46</v>
      </c>
      <c r="AI50" s="6">
        <f t="shared" si="11"/>
        <v>8.4640000000000004</v>
      </c>
      <c r="AJ50" s="10">
        <f>IF((-$AI50+$AH50*AJ$3)&gt;AJ49,-$AI50+$AH50*AJ$3,MAX(-$AI50+$AH50*AJ$3,0.3*MAX(AJ$4:AJ49)))</f>
        <v>12.107825392998068</v>
      </c>
      <c r="AK50" s="10">
        <f>IF((-$AI50+$AH50*AK$3)&gt;AK49,-$AI50+$AH50*AK$3,MAX(-$AI50+$AH50*AK$3,0.3*MAX(AK$4:AK49)))</f>
        <v>11.052147160748708</v>
      </c>
      <c r="AL50" s="10">
        <f>IF((-$AI50+$AH50*AL$3)&gt;AL49,-$AI50+$AH50*AL$3,MAX(-$AI50+$AH50*AL$3,0.3*MAX(AL$4:AL49)))</f>
        <v>9.9360000000000017</v>
      </c>
      <c r="AM50" s="10">
        <f>IF((-$AI50+$AH50*AM$3)&gt;AM49,-$AI50+$AH50*AM$3,MAX(-$AI50+$AH50*AM$3,0.3*MAX(AM$4:AM49)))</f>
        <v>8.7476239791601298</v>
      </c>
      <c r="AN50" s="10">
        <f>IF((-$AI50+$AH50*AN$3)&gt;AN49,-$AI50+$AH50*AN$3,MAX(-$AI50+$AH50*AN$3,0.3*MAX(AN$4:AN49)))</f>
        <v>7.470867429633671</v>
      </c>
      <c r="AO50" s="10">
        <f>IF((-$AI50+$AH50*AO$3)&gt;AO49,-$AI50+$AH50*AO$3,MAX(-$AI50+$AH50*AO$3,0.3*MAX(AO$4:AO49)))</f>
        <v>6.0824772367745457</v>
      </c>
      <c r="AP50" s="10">
        <f>IF((-$AI50+$AH50*AP$3)&gt;AP49,-$AI50+$AH50*AP$3,MAX(-$AI50+$AH50*AP$3,0.3*MAX(AP$4:AP49)))</f>
        <v>4.5467647738324732</v>
      </c>
      <c r="AQ50" s="10">
        <f>IF((-$AI50+$AH50*AQ$3)&gt;AQ49,-$AI50+$AH50*AQ$3,MAX(-$AI50+$AH50*AQ$3,0.3*MAX(AQ$4:AQ49)))</f>
        <v>2.803652816802618</v>
      </c>
      <c r="AR50" s="10">
        <f>IF((-$AI50+$AH50*AR$3)&gt;AR49,-$AI50+$AH50*AR$3,MAX(-$AI50+$AH50*AR$3,0.3*MAX(AR$4:AR49)))</f>
        <v>0.75</v>
      </c>
      <c r="AS50" s="10">
        <f>IF((-$AI50+$AH50*AS$3)&gt;AS49,-$AI50+$AH50*AS$3,MAX(-$AI50+$AH50*AS$3,0.3*MAX(AS$4:AS49)))</f>
        <v>0.37487532368147125</v>
      </c>
    </row>
    <row r="51" spans="3:45">
      <c r="C51" s="1">
        <f t="shared" si="12"/>
        <v>54</v>
      </c>
      <c r="D51" s="3">
        <f t="shared" si="3"/>
        <v>0.38066624897703194</v>
      </c>
      <c r="E51" s="2">
        <f t="shared" si="4"/>
        <v>0.33541019662496852</v>
      </c>
      <c r="F51" s="2">
        <f t="shared" si="5"/>
        <v>0.29832867780352595</v>
      </c>
      <c r="G51" s="2">
        <f t="shared" si="6"/>
        <v>0.32863353450309968</v>
      </c>
      <c r="H51" s="2"/>
      <c r="J51" s="7">
        <v>47</v>
      </c>
      <c r="K51" s="17">
        <f t="shared" si="7"/>
        <v>8.8360000000000003</v>
      </c>
      <c r="L51" s="10">
        <f t="shared" si="14"/>
        <v>21.019038988498025</v>
      </c>
      <c r="M51" s="10">
        <f t="shared" si="14"/>
        <v>19.940411229460636</v>
      </c>
      <c r="N51" s="10">
        <f t="shared" si="14"/>
        <v>18.8</v>
      </c>
      <c r="O51" s="10">
        <f t="shared" si="14"/>
        <v>17.585789717837525</v>
      </c>
      <c r="P51" s="10">
        <f t="shared" si="14"/>
        <v>16.281277591147447</v>
      </c>
      <c r="Q51" s="10">
        <f t="shared" si="14"/>
        <v>14.862705002791383</v>
      </c>
      <c r="R51" s="10">
        <f t="shared" si="14"/>
        <v>13.293607486307094</v>
      </c>
      <c r="S51" s="10">
        <f t="shared" si="14"/>
        <v>11.512601791080936</v>
      </c>
      <c r="T51" s="10">
        <f t="shared" si="14"/>
        <v>9.4</v>
      </c>
      <c r="U51" s="10">
        <f t="shared" si="14"/>
        <v>6.6468037431535469</v>
      </c>
      <c r="V51" s="7">
        <v>47</v>
      </c>
      <c r="W51" s="6">
        <f t="shared" si="9"/>
        <v>8.8360000000000003</v>
      </c>
      <c r="X51" s="10">
        <f t="shared" si="15"/>
        <v>14</v>
      </c>
      <c r="Y51" s="10">
        <f t="shared" si="15"/>
        <v>13</v>
      </c>
      <c r="Z51" s="10">
        <f t="shared" si="15"/>
        <v>11</v>
      </c>
      <c r="AA51" s="10">
        <f t="shared" si="15"/>
        <v>10</v>
      </c>
      <c r="AB51" s="10">
        <f t="shared" si="15"/>
        <v>9</v>
      </c>
      <c r="AC51" s="10">
        <f t="shared" si="15"/>
        <v>8</v>
      </c>
      <c r="AD51" s="10">
        <f t="shared" si="15"/>
        <v>7</v>
      </c>
      <c r="AE51" s="10">
        <f t="shared" si="15"/>
        <v>6</v>
      </c>
      <c r="AF51" s="10">
        <f t="shared" si="15"/>
        <v>5</v>
      </c>
      <c r="AG51" s="10">
        <f t="shared" si="15"/>
        <v>4</v>
      </c>
      <c r="AH51" s="7">
        <v>47</v>
      </c>
      <c r="AI51" s="6">
        <f t="shared" si="11"/>
        <v>8.8360000000000003</v>
      </c>
      <c r="AJ51" s="10">
        <f>IF((-$AI51+$AH51*AJ$3)&gt;AJ50,-$AI51+$AH51*AJ$3,MAX(-$AI51+$AH51*AJ$3,0.3*MAX(AJ$4:AJ50)))</f>
        <v>12.183038988498025</v>
      </c>
      <c r="AK51" s="10">
        <f>IF((-$AI51+$AH51*AK$3)&gt;AK50,-$AI51+$AH51*AK$3,MAX(-$AI51+$AH51*AK$3,0.3*MAX(AK$4:AK50)))</f>
        <v>11.104411229460636</v>
      </c>
      <c r="AL51" s="10">
        <f>IF((-$AI51+$AH51*AL$3)&gt;AL50,-$AI51+$AH51*AL$3,MAX(-$AI51+$AH51*AL$3,0.3*MAX(AL$4:AL50)))</f>
        <v>9.9640000000000004</v>
      </c>
      <c r="AM51" s="10">
        <f>IF((-$AI51+$AH51*AM$3)&gt;AM50,-$AI51+$AH51*AM$3,MAX(-$AI51+$AH51*AM$3,0.3*MAX(AM$4:AM50)))</f>
        <v>8.7497897178375243</v>
      </c>
      <c r="AN51" s="10">
        <f>IF((-$AI51+$AH51*AN$3)&gt;AN50,-$AI51+$AH51*AN$3,MAX(-$AI51+$AH51*AN$3,0.3*MAX(AN$4:AN50)))</f>
        <v>7.4452775911474465</v>
      </c>
      <c r="AO51" s="10">
        <f>IF((-$AI51+$AH51*AO$3)&gt;AO50,-$AI51+$AH51*AO$3,MAX(-$AI51+$AH51*AO$3,0.3*MAX(AO$4:AO50)))</f>
        <v>6.0267050027913829</v>
      </c>
      <c r="AP51" s="10">
        <f>IF((-$AI51+$AH51*AP$3)&gt;AP50,-$AI51+$AH51*AP$3,MAX(-$AI51+$AH51*AP$3,0.3*MAX(AP$4:AP50)))</f>
        <v>4.4576074863070936</v>
      </c>
      <c r="AQ51" s="10">
        <f>IF((-$AI51+$AH51*AQ$3)&gt;AQ50,-$AI51+$AH51*AQ$3,MAX(-$AI51+$AH51*AQ$3,0.3*MAX(AQ$4:AQ50)))</f>
        <v>2.6766017910809357</v>
      </c>
      <c r="AR51" s="10">
        <f>IF((-$AI51+$AH51*AR$3)&gt;AR50,-$AI51+$AH51*AR$3,MAX(-$AI51+$AH51*AR$3,0.3*MAX(AR$4:AR50)))</f>
        <v>0.75</v>
      </c>
      <c r="AS51" s="10">
        <f>IF((-$AI51+$AH51*AS$3)&gt;AS50,-$AI51+$AH51*AS$3,MAX(-$AI51+$AH51*AS$3,0.3*MAX(AS$4:AS50)))</f>
        <v>0.37487532368147125</v>
      </c>
    </row>
    <row r="52" spans="3:45">
      <c r="C52" s="1">
        <f t="shared" si="12"/>
        <v>53</v>
      </c>
      <c r="D52" s="3">
        <f t="shared" si="3"/>
        <v>0.37841896339182612</v>
      </c>
      <c r="E52" s="2">
        <f t="shared" si="4"/>
        <v>0.33166247903553997</v>
      </c>
      <c r="F52" s="2">
        <f t="shared" si="5"/>
        <v>0.29495762407505255</v>
      </c>
      <c r="G52" s="2">
        <f t="shared" si="6"/>
        <v>0.32557641192199416</v>
      </c>
      <c r="H52" s="2"/>
      <c r="J52" s="7">
        <v>48</v>
      </c>
      <c r="K52" s="17">
        <f t="shared" si="7"/>
        <v>9.2160000000000011</v>
      </c>
      <c r="L52" s="10">
        <f t="shared" si="14"/>
        <v>21.466252583997985</v>
      </c>
      <c r="M52" s="10">
        <f t="shared" si="14"/>
        <v>20.364675298172564</v>
      </c>
      <c r="N52" s="10">
        <f t="shared" si="14"/>
        <v>19.200000000000003</v>
      </c>
      <c r="O52" s="10">
        <f t="shared" si="14"/>
        <v>17.959955456514919</v>
      </c>
      <c r="P52" s="10">
        <f t="shared" si="14"/>
        <v>16.627687752661224</v>
      </c>
      <c r="Q52" s="10">
        <f t="shared" si="14"/>
        <v>15.17893276880822</v>
      </c>
      <c r="R52" s="10">
        <f t="shared" si="14"/>
        <v>13.576450198781712</v>
      </c>
      <c r="S52" s="10">
        <f t="shared" si="14"/>
        <v>11.757550765359255</v>
      </c>
      <c r="T52" s="10">
        <f t="shared" si="14"/>
        <v>9.6000000000000014</v>
      </c>
      <c r="U52" s="10">
        <f t="shared" si="14"/>
        <v>6.7882250993908562</v>
      </c>
      <c r="V52" s="7">
        <v>48</v>
      </c>
      <c r="W52" s="6">
        <f t="shared" si="9"/>
        <v>9.2160000000000011</v>
      </c>
      <c r="X52" s="10">
        <f t="shared" si="15"/>
        <v>14</v>
      </c>
      <c r="Y52" s="10">
        <f t="shared" si="15"/>
        <v>13</v>
      </c>
      <c r="Z52" s="10">
        <f t="shared" si="15"/>
        <v>11</v>
      </c>
      <c r="AA52" s="10">
        <f t="shared" si="15"/>
        <v>10</v>
      </c>
      <c r="AB52" s="10">
        <f t="shared" si="15"/>
        <v>9</v>
      </c>
      <c r="AC52" s="10">
        <f t="shared" si="15"/>
        <v>8</v>
      </c>
      <c r="AD52" s="10">
        <f t="shared" si="15"/>
        <v>7</v>
      </c>
      <c r="AE52" s="10">
        <f t="shared" si="15"/>
        <v>6</v>
      </c>
      <c r="AF52" s="10">
        <f t="shared" si="15"/>
        <v>5</v>
      </c>
      <c r="AG52" s="10">
        <f t="shared" si="15"/>
        <v>4</v>
      </c>
      <c r="AH52" s="7">
        <v>48</v>
      </c>
      <c r="AI52" s="6">
        <f t="shared" si="11"/>
        <v>9.2160000000000011</v>
      </c>
      <c r="AJ52" s="10">
        <f>IF((-$AI52+$AH52*AJ$3)&gt;AJ51,-$AI52+$AH52*AJ$3,MAX(-$AI52+$AH52*AJ$3,0.3*MAX(AJ$4:AJ51)))</f>
        <v>12.250252583997984</v>
      </c>
      <c r="AK52" s="10">
        <f>IF((-$AI52+$AH52*AK$3)&gt;AK51,-$AI52+$AH52*AK$3,MAX(-$AI52+$AH52*AK$3,0.3*MAX(AK$4:AK51)))</f>
        <v>11.148675298172563</v>
      </c>
      <c r="AL52" s="10">
        <f>IF((-$AI52+$AH52*AL$3)&gt;AL51,-$AI52+$AH52*AL$3,MAX(-$AI52+$AH52*AL$3,0.3*MAX(AL$4:AL51)))</f>
        <v>9.9840000000000018</v>
      </c>
      <c r="AM52" s="10">
        <f>IF((-$AI52+$AH52*AM$3)&gt;AM51,-$AI52+$AH52*AM$3,MAX(-$AI52+$AH52*AM$3,0.3*MAX(AM$4:AM51)))</f>
        <v>8.743955456514918</v>
      </c>
      <c r="AN52" s="10">
        <f>IF((-$AI52+$AH52*AN$3)&gt;AN51,-$AI52+$AH52*AN$3,MAX(-$AI52+$AH52*AN$3,0.3*MAX(AN$4:AN51)))</f>
        <v>7.4116877526612228</v>
      </c>
      <c r="AO52" s="10">
        <f>IF((-$AI52+$AH52*AO$3)&gt;AO51,-$AI52+$AH52*AO$3,MAX(-$AI52+$AH52*AO$3,0.3*MAX(AO$4:AO51)))</f>
        <v>5.9629327688082192</v>
      </c>
      <c r="AP52" s="10">
        <f>IF((-$AI52+$AH52*AP$3)&gt;AP51,-$AI52+$AH52*AP$3,MAX(-$AI52+$AH52*AP$3,0.3*MAX(AP$4:AP51)))</f>
        <v>4.3604501987817113</v>
      </c>
      <c r="AQ52" s="10">
        <f>IF((-$AI52+$AH52*AQ$3)&gt;AQ51,-$AI52+$AH52*AQ$3,MAX(-$AI52+$AH52*AQ$3,0.3*MAX(AQ$4:AQ51)))</f>
        <v>2.5415507653592542</v>
      </c>
      <c r="AR52" s="10">
        <f>IF((-$AI52+$AH52*AR$3)&gt;AR51,-$AI52+$AH52*AR$3,MAX(-$AI52+$AH52*AR$3,0.3*MAX(AR$4:AR51)))</f>
        <v>0.75</v>
      </c>
      <c r="AS52" s="10">
        <f>IF((-$AI52+$AH52*AS$3)&gt;AS51,-$AI52+$AH52*AS$3,MAX(-$AI52+$AH52*AS$3,0.3*MAX(AS$4:AS51)))</f>
        <v>0.37487532368147125</v>
      </c>
    </row>
    <row r="53" spans="3:45">
      <c r="C53" s="1">
        <f t="shared" si="12"/>
        <v>52</v>
      </c>
      <c r="D53" s="3">
        <f t="shared" si="3"/>
        <v>0.37612001156935626</v>
      </c>
      <c r="E53" s="2">
        <f t="shared" si="4"/>
        <v>0.32787192621510003</v>
      </c>
      <c r="F53" s="2">
        <f t="shared" si="5"/>
        <v>0.29154759474226505</v>
      </c>
      <c r="G53" s="2">
        <f t="shared" si="6"/>
        <v>0.322490309931942</v>
      </c>
      <c r="H53" s="2"/>
      <c r="J53" s="7">
        <v>49</v>
      </c>
      <c r="K53" s="17">
        <f t="shared" si="7"/>
        <v>9.604000000000001</v>
      </c>
      <c r="L53" s="10">
        <f t="shared" si="14"/>
        <v>21.913466179497942</v>
      </c>
      <c r="M53" s="10">
        <f t="shared" si="14"/>
        <v>20.788939366884495</v>
      </c>
      <c r="N53" s="10">
        <f t="shared" si="14"/>
        <v>19.600000000000001</v>
      </c>
      <c r="O53" s="10">
        <f t="shared" si="14"/>
        <v>18.33412119519231</v>
      </c>
      <c r="P53" s="10">
        <f t="shared" si="14"/>
        <v>16.974097914174997</v>
      </c>
      <c r="Q53" s="10">
        <f t="shared" si="14"/>
        <v>15.495160534825059</v>
      </c>
      <c r="R53" s="10">
        <f t="shared" si="14"/>
        <v>13.859292911256331</v>
      </c>
      <c r="S53" s="10">
        <f t="shared" si="14"/>
        <v>12.002499739637573</v>
      </c>
      <c r="T53" s="10">
        <f t="shared" si="14"/>
        <v>9.8000000000000007</v>
      </c>
      <c r="U53" s="10">
        <f t="shared" si="14"/>
        <v>6.9296464556281654</v>
      </c>
      <c r="V53" s="7">
        <v>49</v>
      </c>
      <c r="W53" s="6">
        <f t="shared" si="9"/>
        <v>9.604000000000001</v>
      </c>
      <c r="X53" s="10">
        <f t="shared" si="15"/>
        <v>14</v>
      </c>
      <c r="Y53" s="10">
        <f t="shared" si="15"/>
        <v>13</v>
      </c>
      <c r="Z53" s="10">
        <f t="shared" si="15"/>
        <v>11</v>
      </c>
      <c r="AA53" s="10">
        <f t="shared" si="15"/>
        <v>10</v>
      </c>
      <c r="AB53" s="10">
        <f t="shared" si="15"/>
        <v>9</v>
      </c>
      <c r="AC53" s="10">
        <f t="shared" si="15"/>
        <v>8</v>
      </c>
      <c r="AD53" s="10">
        <f t="shared" si="15"/>
        <v>7</v>
      </c>
      <c r="AE53" s="10">
        <f t="shared" si="15"/>
        <v>6</v>
      </c>
      <c r="AF53" s="10">
        <f t="shared" si="15"/>
        <v>5</v>
      </c>
      <c r="AG53" s="10">
        <f t="shared" si="15"/>
        <v>4</v>
      </c>
      <c r="AH53" s="7">
        <v>49</v>
      </c>
      <c r="AI53" s="6">
        <f t="shared" si="11"/>
        <v>9.604000000000001</v>
      </c>
      <c r="AJ53" s="10">
        <f>IF((-$AI53+$AH53*AJ$3)&gt;AJ52,-$AI53+$AH53*AJ$3,MAX(-$AI53+$AH53*AJ$3,0.3*MAX(AJ$4:AJ52)))</f>
        <v>12.309466179497941</v>
      </c>
      <c r="AK53" s="10">
        <f>IF((-$AI53+$AH53*AK$3)&gt;AK52,-$AI53+$AH53*AK$3,MAX(-$AI53+$AH53*AK$3,0.3*MAX(AK$4:AK52)))</f>
        <v>11.184939366884494</v>
      </c>
      <c r="AL53" s="10">
        <f>IF((-$AI53+$AH53*AL$3)&gt;AL52,-$AI53+$AH53*AL$3,MAX(-$AI53+$AH53*AL$3,0.3*MAX(AL$4:AL52)))</f>
        <v>9.9960000000000004</v>
      </c>
      <c r="AM53" s="10">
        <f>IF((-$AI53+$AH53*AM$3)&gt;AM52,-$AI53+$AH53*AM$3,MAX(-$AI53+$AH53*AM$3,0.3*MAX(AM$4:AM52)))</f>
        <v>8.730121195192309</v>
      </c>
      <c r="AN53" s="10">
        <f>IF((-$AI53+$AH53*AN$3)&gt;AN52,-$AI53+$AH53*AN$3,MAX(-$AI53+$AH53*AN$3,0.3*MAX(AN$4:AN52)))</f>
        <v>7.3700979141749965</v>
      </c>
      <c r="AO53" s="10">
        <f>IF((-$AI53+$AH53*AO$3)&gt;AO52,-$AI53+$AH53*AO$3,MAX(-$AI53+$AH53*AO$3,0.3*MAX(AO$4:AO52)))</f>
        <v>5.8911605348250582</v>
      </c>
      <c r="AP53" s="10">
        <f>IF((-$AI53+$AH53*AP$3)&gt;AP52,-$AI53+$AH53*AP$3,MAX(-$AI53+$AH53*AP$3,0.3*MAX(AP$4:AP52)))</f>
        <v>4.2552929112563298</v>
      </c>
      <c r="AQ53" s="10">
        <f>IF((-$AI53+$AH53*AQ$3)&gt;AQ52,-$AI53+$AH53*AQ$3,MAX(-$AI53+$AH53*AQ$3,0.3*MAX(AQ$4:AQ52)))</f>
        <v>2.3984997396375718</v>
      </c>
      <c r="AR53" s="10">
        <f>IF((-$AI53+$AH53*AR$3)&gt;AR52,-$AI53+$AH53*AR$3,MAX(-$AI53+$AH53*AR$3,0.3*MAX(AR$4:AR52)))</f>
        <v>0.75</v>
      </c>
      <c r="AS53" s="10">
        <f>IF((-$AI53+$AH53*AS$3)&gt;AS52,-$AI53+$AH53*AS$3,MAX(-$AI53+$AH53*AS$3,0.3*MAX(AS$4:AS52)))</f>
        <v>0.37487532368147125</v>
      </c>
    </row>
    <row r="54" spans="3:45">
      <c r="C54" s="1">
        <f t="shared" si="12"/>
        <v>51</v>
      </c>
      <c r="D54" s="3">
        <f t="shared" si="3"/>
        <v>0.37376696182833685</v>
      </c>
      <c r="E54" s="2">
        <f t="shared" si="4"/>
        <v>0.32403703492039299</v>
      </c>
      <c r="F54" s="2">
        <f t="shared" si="5"/>
        <v>0.28809720581775866</v>
      </c>
      <c r="G54" s="2">
        <f t="shared" si="6"/>
        <v>0.31937438845342625</v>
      </c>
      <c r="H54" s="2"/>
      <c r="J54" s="7">
        <v>50</v>
      </c>
      <c r="K54" s="17">
        <f t="shared" si="7"/>
        <v>10</v>
      </c>
      <c r="L54" s="10">
        <f t="shared" si="14"/>
        <v>22.360679774997898</v>
      </c>
      <c r="M54" s="10">
        <f t="shared" si="14"/>
        <v>21.213203435596423</v>
      </c>
      <c r="N54" s="10">
        <f t="shared" si="14"/>
        <v>20</v>
      </c>
      <c r="O54" s="10">
        <f t="shared" si="14"/>
        <v>18.708286933869704</v>
      </c>
      <c r="P54" s="10">
        <f t="shared" si="14"/>
        <v>17.320508075688775</v>
      </c>
      <c r="Q54" s="10">
        <f t="shared" si="14"/>
        <v>15.811388300841896</v>
      </c>
      <c r="R54" s="10">
        <f t="shared" si="14"/>
        <v>14.142135623730951</v>
      </c>
      <c r="S54" s="10">
        <f t="shared" si="14"/>
        <v>12.24744871391589</v>
      </c>
      <c r="T54" s="10">
        <f t="shared" si="14"/>
        <v>10</v>
      </c>
      <c r="U54" s="10">
        <f t="shared" si="14"/>
        <v>7.0710678118654755</v>
      </c>
      <c r="V54" s="7">
        <v>50</v>
      </c>
      <c r="W54" s="6">
        <f t="shared" si="9"/>
        <v>10</v>
      </c>
      <c r="X54" s="10">
        <f t="shared" si="15"/>
        <v>14</v>
      </c>
      <c r="Y54" s="10">
        <f t="shared" si="15"/>
        <v>13</v>
      </c>
      <c r="Z54" s="10">
        <f t="shared" si="15"/>
        <v>11</v>
      </c>
      <c r="AA54" s="10">
        <f t="shared" si="15"/>
        <v>10</v>
      </c>
      <c r="AB54" s="10">
        <f t="shared" si="15"/>
        <v>9</v>
      </c>
      <c r="AC54" s="10">
        <f t="shared" si="15"/>
        <v>8</v>
      </c>
      <c r="AD54" s="10">
        <f t="shared" si="15"/>
        <v>7</v>
      </c>
      <c r="AE54" s="10">
        <f t="shared" si="15"/>
        <v>6</v>
      </c>
      <c r="AF54" s="10">
        <f t="shared" si="15"/>
        <v>5</v>
      </c>
      <c r="AG54" s="10">
        <f t="shared" si="15"/>
        <v>4</v>
      </c>
      <c r="AH54" s="7">
        <v>50</v>
      </c>
      <c r="AI54" s="6">
        <f t="shared" si="11"/>
        <v>10</v>
      </c>
      <c r="AJ54" s="10">
        <f>IF((-$AI54+$AH54*AJ$3)&gt;AJ53,-$AI54+$AH54*AJ$3,MAX(-$AI54+$AH54*AJ$3,0.3*MAX(AJ$4:AJ53)))</f>
        <v>12.360679774997898</v>
      </c>
      <c r="AK54" s="10">
        <f>IF((-$AI54+$AH54*AK$3)&gt;AK53,-$AI54+$AH54*AK$3,MAX(-$AI54+$AH54*AK$3,0.3*MAX(AK$4:AK53)))</f>
        <v>11.213203435596423</v>
      </c>
      <c r="AL54" s="10">
        <f>IF((-$AI54+$AH54*AL$3)&gt;AL53,-$AI54+$AH54*AL$3,MAX(-$AI54+$AH54*AL$3,0.3*MAX(AL$4:AL53)))</f>
        <v>10</v>
      </c>
      <c r="AM54" s="10">
        <f>IF((-$AI54+$AH54*AM$3)&gt;AM53,-$AI54+$AH54*AM$3,MAX(-$AI54+$AH54*AM$3,0.3*MAX(AM$4:AM53)))</f>
        <v>8.7082869338697044</v>
      </c>
      <c r="AN54" s="10">
        <f>IF((-$AI54+$AH54*AN$3)&gt;AN53,-$AI54+$AH54*AN$3,MAX(-$AI54+$AH54*AN$3,0.3*MAX(AN$4:AN53)))</f>
        <v>7.3205080756887746</v>
      </c>
      <c r="AO54" s="10">
        <f>IF((-$AI54+$AH54*AO$3)&gt;AO53,-$AI54+$AH54*AO$3,MAX(-$AI54+$AH54*AO$3,0.3*MAX(AO$4:AO53)))</f>
        <v>5.8113883008418963</v>
      </c>
      <c r="AP54" s="10">
        <f>IF((-$AI54+$AH54*AP$3)&gt;AP53,-$AI54+$AH54*AP$3,MAX(-$AI54+$AH54*AP$3,0.3*MAX(AP$4:AP53)))</f>
        <v>4.142135623730951</v>
      </c>
      <c r="AQ54" s="10">
        <f>IF((-$AI54+$AH54*AQ$3)&gt;AQ53,-$AI54+$AH54*AQ$3,MAX(-$AI54+$AH54*AQ$3,0.3*MAX(AQ$4:AQ53)))</f>
        <v>2.2474487139158903</v>
      </c>
      <c r="AR54" s="10">
        <f>IF((-$AI54+$AH54*AR$3)&gt;AR53,-$AI54+$AH54*AR$3,MAX(-$AI54+$AH54*AR$3,0.3*MAX(AR$4:AR53)))</f>
        <v>0.75</v>
      </c>
      <c r="AS54" s="10">
        <f>IF((-$AI54+$AH54*AS$3)&gt;AS53,-$AI54+$AH54*AS$3,MAX(-$AI54+$AH54*AS$3,0.3*MAX(AS$4:AS53)))</f>
        <v>0.37487532368147125</v>
      </c>
    </row>
    <row r="55" spans="3:45">
      <c r="C55" s="1">
        <f t="shared" si="12"/>
        <v>50</v>
      </c>
      <c r="D55" s="3">
        <f t="shared" si="3"/>
        <v>0.37135720667043082</v>
      </c>
      <c r="E55" s="2">
        <f t="shared" si="4"/>
        <v>0.32015621187164245</v>
      </c>
      <c r="F55" s="2">
        <f t="shared" si="5"/>
        <v>0.28460498941515416</v>
      </c>
      <c r="G55" s="2">
        <f t="shared" si="6"/>
        <v>0.31622776601683794</v>
      </c>
      <c r="H55" s="2"/>
      <c r="J55" s="7">
        <v>51</v>
      </c>
      <c r="K55" s="17">
        <f t="shared" si="7"/>
        <v>10.404</v>
      </c>
      <c r="L55" s="10">
        <f t="shared" si="14"/>
        <v>22.807893370497858</v>
      </c>
      <c r="M55" s="10">
        <f t="shared" si="14"/>
        <v>21.637467504308351</v>
      </c>
      <c r="N55" s="10">
        <f t="shared" si="14"/>
        <v>20.400000000000002</v>
      </c>
      <c r="O55" s="10">
        <f t="shared" si="14"/>
        <v>19.082452672547099</v>
      </c>
      <c r="P55" s="10">
        <f t="shared" si="14"/>
        <v>17.666918237202548</v>
      </c>
      <c r="Q55" s="10">
        <f t="shared" si="14"/>
        <v>16.127616066858735</v>
      </c>
      <c r="R55" s="10">
        <f t="shared" si="14"/>
        <v>14.424978336205569</v>
      </c>
      <c r="S55" s="10">
        <f t="shared" si="14"/>
        <v>12.492397688194208</v>
      </c>
      <c r="T55" s="10">
        <f t="shared" si="14"/>
        <v>10.200000000000001</v>
      </c>
      <c r="U55" s="10">
        <f t="shared" si="14"/>
        <v>7.2124891681027847</v>
      </c>
      <c r="V55" s="7">
        <v>51</v>
      </c>
      <c r="W55" s="6">
        <f t="shared" si="9"/>
        <v>10.404</v>
      </c>
      <c r="X55" s="10">
        <f t="shared" si="15"/>
        <v>14</v>
      </c>
      <c r="Y55" s="10">
        <f t="shared" si="15"/>
        <v>13</v>
      </c>
      <c r="Z55" s="10">
        <f t="shared" si="15"/>
        <v>11</v>
      </c>
      <c r="AA55" s="10">
        <f t="shared" si="15"/>
        <v>10</v>
      </c>
      <c r="AB55" s="10">
        <f t="shared" si="15"/>
        <v>9</v>
      </c>
      <c r="AC55" s="10">
        <f t="shared" si="15"/>
        <v>8</v>
      </c>
      <c r="AD55" s="10">
        <f t="shared" si="15"/>
        <v>7</v>
      </c>
      <c r="AE55" s="10">
        <f t="shared" si="15"/>
        <v>6</v>
      </c>
      <c r="AF55" s="10">
        <f t="shared" si="15"/>
        <v>5</v>
      </c>
      <c r="AG55" s="10">
        <f t="shared" si="15"/>
        <v>4</v>
      </c>
      <c r="AH55" s="7">
        <v>51</v>
      </c>
      <c r="AI55" s="6">
        <f t="shared" si="11"/>
        <v>10.404</v>
      </c>
      <c r="AJ55" s="10">
        <f>IF((-$AI55+$AH55*AJ$3)&gt;AJ54,-$AI55+$AH55*AJ$3,MAX(-$AI55+$AH55*AJ$3,0.3*MAX(AJ$4:AJ54)))</f>
        <v>12.403893370497858</v>
      </c>
      <c r="AK55" s="10">
        <f>IF((-$AI55+$AH55*AK$3)&gt;AK54,-$AI55+$AH55*AK$3,MAX(-$AI55+$AH55*AK$3,0.3*MAX(AK$4:AK54)))</f>
        <v>11.233467504308351</v>
      </c>
      <c r="AL55" s="10">
        <f>IF((-$AI55+$AH55*AL$3)&gt;AL54,-$AI55+$AH55*AL$3,MAX(-$AI55+$AH55*AL$3,0.3*MAX(AL$4:AL54)))</f>
        <v>9.9960000000000022</v>
      </c>
      <c r="AM55" s="10">
        <f>IF((-$AI55+$AH55*AM$3)&gt;AM54,-$AI55+$AH55*AM$3,MAX(-$AI55+$AH55*AM$3,0.3*MAX(AM$4:AM54)))</f>
        <v>8.678452672547099</v>
      </c>
      <c r="AN55" s="10">
        <f>IF((-$AI55+$AH55*AN$3)&gt;AN54,-$AI55+$AH55*AN$3,MAX(-$AI55+$AH55*AN$3,0.3*MAX(AN$4:AN54)))</f>
        <v>7.2629182372025483</v>
      </c>
      <c r="AO55" s="10">
        <f>IF((-$AI55+$AH55*AO$3)&gt;AO54,-$AI55+$AH55*AO$3,MAX(-$AI55+$AH55*AO$3,0.3*MAX(AO$4:AO54)))</f>
        <v>5.7236160668587353</v>
      </c>
      <c r="AP55" s="10">
        <f>IF((-$AI55+$AH55*AP$3)&gt;AP54,-$AI55+$AH55*AP$3,MAX(-$AI55+$AH55*AP$3,0.3*MAX(AP$4:AP54)))</f>
        <v>4.0209783362055695</v>
      </c>
      <c r="AQ55" s="10">
        <f>IF((-$AI55+$AH55*AQ$3)&gt;AQ54,-$AI55+$AH55*AQ$3,MAX(-$AI55+$AH55*AQ$3,0.3*MAX(AQ$4:AQ54)))</f>
        <v>2.0883976881942079</v>
      </c>
      <c r="AR55" s="10">
        <f>IF((-$AI55+$AH55*AR$3)&gt;AR54,-$AI55+$AH55*AR$3,MAX(-$AI55+$AH55*AR$3,0.3*MAX(AR$4:AR54)))</f>
        <v>0.75</v>
      </c>
      <c r="AS55" s="10">
        <f>IF((-$AI55+$AH55*AS$3)&gt;AS54,-$AI55+$AH55*AS$3,MAX(-$AI55+$AH55*AS$3,0.3*MAX(AS$4:AS54)))</f>
        <v>0.37487532368147125</v>
      </c>
    </row>
    <row r="56" spans="3:45">
      <c r="C56" s="1">
        <f t="shared" si="12"/>
        <v>49</v>
      </c>
      <c r="D56" s="3">
        <f t="shared" si="3"/>
        <v>0.36888794541139364</v>
      </c>
      <c r="E56" s="2">
        <f t="shared" si="4"/>
        <v>0.31622776601683794</v>
      </c>
      <c r="F56" s="2">
        <f t="shared" si="5"/>
        <v>0.28106938645110391</v>
      </c>
      <c r="G56" s="2">
        <f t="shared" si="6"/>
        <v>0.31304951684997057</v>
      </c>
      <c r="H56" s="2"/>
      <c r="J56" s="7">
        <v>52</v>
      </c>
      <c r="K56" s="17">
        <f t="shared" si="7"/>
        <v>10.816000000000001</v>
      </c>
      <c r="L56" s="10">
        <f t="shared" si="14"/>
        <v>23.255106965997815</v>
      </c>
      <c r="M56" s="10">
        <f t="shared" si="14"/>
        <v>22.061731573020278</v>
      </c>
      <c r="N56" s="10">
        <f t="shared" si="14"/>
        <v>20.8</v>
      </c>
      <c r="O56" s="10">
        <f t="shared" si="14"/>
        <v>19.456618411224493</v>
      </c>
      <c r="P56" s="10">
        <f t="shared" si="14"/>
        <v>18.013328398716325</v>
      </c>
      <c r="Q56" s="10">
        <f t="shared" si="14"/>
        <v>16.443843832875572</v>
      </c>
      <c r="R56" s="10">
        <f t="shared" si="14"/>
        <v>14.707821048680188</v>
      </c>
      <c r="S56" s="10">
        <f t="shared" si="14"/>
        <v>12.737346662472525</v>
      </c>
      <c r="T56" s="10">
        <f t="shared" si="14"/>
        <v>10.4</v>
      </c>
      <c r="U56" s="10">
        <f t="shared" si="14"/>
        <v>7.353910524340094</v>
      </c>
      <c r="V56" s="7">
        <v>52</v>
      </c>
      <c r="W56" s="6">
        <f t="shared" si="9"/>
        <v>10.816000000000001</v>
      </c>
      <c r="X56" s="10">
        <f t="shared" si="15"/>
        <v>14</v>
      </c>
      <c r="Y56" s="10">
        <f t="shared" si="15"/>
        <v>13</v>
      </c>
      <c r="Z56" s="10">
        <f t="shared" si="15"/>
        <v>11</v>
      </c>
      <c r="AA56" s="10">
        <f t="shared" si="15"/>
        <v>10</v>
      </c>
      <c r="AB56" s="10">
        <f t="shared" si="15"/>
        <v>9</v>
      </c>
      <c r="AC56" s="10">
        <f t="shared" si="15"/>
        <v>8</v>
      </c>
      <c r="AD56" s="10">
        <f t="shared" si="15"/>
        <v>7</v>
      </c>
      <c r="AE56" s="10">
        <f t="shared" si="15"/>
        <v>6</v>
      </c>
      <c r="AF56" s="10">
        <f t="shared" si="15"/>
        <v>5</v>
      </c>
      <c r="AG56" s="10">
        <f t="shared" si="15"/>
        <v>4</v>
      </c>
      <c r="AH56" s="7">
        <v>52</v>
      </c>
      <c r="AI56" s="6">
        <f t="shared" si="11"/>
        <v>10.816000000000001</v>
      </c>
      <c r="AJ56" s="10">
        <f>IF((-$AI56+$AH56*AJ$3)&gt;AJ55,-$AI56+$AH56*AJ$3,MAX(-$AI56+$AH56*AJ$3,0.3*MAX(AJ$4:AJ55)))</f>
        <v>12.439106965997814</v>
      </c>
      <c r="AK56" s="10">
        <f>IF((-$AI56+$AH56*AK$3)&gt;AK55,-$AI56+$AH56*AK$3,MAX(-$AI56+$AH56*AK$3,0.3*MAX(AK$4:AK55)))</f>
        <v>11.245731573020278</v>
      </c>
      <c r="AL56" s="10">
        <f>IF((-$AI56+$AH56*AL$3)&gt;AL55,-$AI56+$AH56*AL$3,MAX(-$AI56+$AH56*AL$3,0.3*MAX(AL$4:AL55)))</f>
        <v>9.984</v>
      </c>
      <c r="AM56" s="10">
        <f>IF((-$AI56+$AH56*AM$3)&gt;AM55,-$AI56+$AH56*AM$3,MAX(-$AI56+$AH56*AM$3,0.3*MAX(AM$4:AM55)))</f>
        <v>8.6406184112244926</v>
      </c>
      <c r="AN56" s="10">
        <f>IF((-$AI56+$AH56*AN$3)&gt;AN55,-$AI56+$AH56*AN$3,MAX(-$AI56+$AH56*AN$3,0.3*MAX(AN$4:AN55)))</f>
        <v>7.1973283987163246</v>
      </c>
      <c r="AO56" s="10">
        <f>IF((-$AI56+$AH56*AO$3)&gt;AO55,-$AI56+$AH56*AO$3,MAX(-$AI56+$AH56*AO$3,0.3*MAX(AO$4:AO55)))</f>
        <v>5.6278438328755716</v>
      </c>
      <c r="AP56" s="10">
        <f>IF((-$AI56+$AH56*AP$3)&gt;AP55,-$AI56+$AH56*AP$3,MAX(-$AI56+$AH56*AP$3,0.3*MAX(AP$4:AP55)))</f>
        <v>3.8918210486801872</v>
      </c>
      <c r="AQ56" s="10">
        <f>IF((-$AI56+$AH56*AQ$3)&gt;AQ55,-$AI56+$AH56*AQ$3,MAX(-$AI56+$AH56*AQ$3,0.3*MAX(AQ$4:AQ55)))</f>
        <v>1.9213466624725246</v>
      </c>
      <c r="AR56" s="10">
        <f>IF((-$AI56+$AH56*AR$3)&gt;AR55,-$AI56+$AH56*AR$3,MAX(-$AI56+$AH56*AR$3,0.3*MAX(AR$4:AR55)))</f>
        <v>0.75</v>
      </c>
      <c r="AS56" s="10">
        <f>IF((-$AI56+$AH56*AS$3)&gt;AS55,-$AI56+$AH56*AS$3,MAX(-$AI56+$AH56*AS$3,0.3*MAX(AS$4:AS55)))</f>
        <v>0.37487532368147125</v>
      </c>
    </row>
    <row r="57" spans="3:45">
      <c r="C57" s="1">
        <f t="shared" si="12"/>
        <v>48</v>
      </c>
      <c r="D57" s="3">
        <f t="shared" si="3"/>
        <v>0.36635616461296461</v>
      </c>
      <c r="E57" s="2">
        <f t="shared" si="4"/>
        <v>0.31224989991991992</v>
      </c>
      <c r="F57" s="2">
        <f t="shared" si="5"/>
        <v>0.27748873851023215</v>
      </c>
      <c r="G57" s="2">
        <f t="shared" si="6"/>
        <v>0.30983866769659335</v>
      </c>
      <c r="H57" s="2"/>
      <c r="J57" s="7">
        <v>53</v>
      </c>
      <c r="K57" s="17">
        <f t="shared" si="7"/>
        <v>11.236000000000001</v>
      </c>
      <c r="L57" s="10">
        <f t="shared" si="14"/>
        <v>23.702320561497775</v>
      </c>
      <c r="M57" s="10">
        <f t="shared" si="14"/>
        <v>22.48599564173221</v>
      </c>
      <c r="N57" s="10">
        <f t="shared" si="14"/>
        <v>21.200000000000003</v>
      </c>
      <c r="O57" s="10">
        <f t="shared" si="14"/>
        <v>19.830784149901888</v>
      </c>
      <c r="P57" s="10">
        <f t="shared" si="14"/>
        <v>18.359738560230099</v>
      </c>
      <c r="Q57" s="10">
        <f t="shared" si="14"/>
        <v>16.760071598892409</v>
      </c>
      <c r="R57" s="10">
        <f t="shared" si="14"/>
        <v>14.990663761154808</v>
      </c>
      <c r="S57" s="10">
        <f t="shared" si="14"/>
        <v>12.982295636750843</v>
      </c>
      <c r="T57" s="10">
        <f t="shared" si="14"/>
        <v>10.600000000000001</v>
      </c>
      <c r="U57" s="10">
        <f t="shared" si="14"/>
        <v>7.4953318805774041</v>
      </c>
      <c r="V57" s="7">
        <v>53</v>
      </c>
      <c r="W57" s="6">
        <f t="shared" si="9"/>
        <v>11.236000000000001</v>
      </c>
      <c r="X57" s="10">
        <f t="shared" si="15"/>
        <v>14</v>
      </c>
      <c r="Y57" s="10">
        <f t="shared" si="15"/>
        <v>13</v>
      </c>
      <c r="Z57" s="10">
        <f t="shared" si="15"/>
        <v>11</v>
      </c>
      <c r="AA57" s="10">
        <f t="shared" si="15"/>
        <v>10</v>
      </c>
      <c r="AB57" s="10">
        <f t="shared" si="15"/>
        <v>9</v>
      </c>
      <c r="AC57" s="10">
        <f t="shared" si="15"/>
        <v>8</v>
      </c>
      <c r="AD57" s="10">
        <f t="shared" si="15"/>
        <v>7</v>
      </c>
      <c r="AE57" s="10">
        <f t="shared" si="15"/>
        <v>6</v>
      </c>
      <c r="AF57" s="10">
        <f t="shared" si="15"/>
        <v>5</v>
      </c>
      <c r="AG57" s="10">
        <f t="shared" si="15"/>
        <v>4</v>
      </c>
      <c r="AH57" s="7">
        <v>53</v>
      </c>
      <c r="AI57" s="6">
        <f t="shared" si="11"/>
        <v>11.236000000000001</v>
      </c>
      <c r="AJ57" s="10">
        <f>IF((-$AI57+$AH57*AJ$3)&gt;AJ56,-$AI57+$AH57*AJ$3,MAX(-$AI57+$AH57*AJ$3,0.3*MAX(AJ$4:AJ56)))</f>
        <v>12.466320561497774</v>
      </c>
      <c r="AK57" s="10">
        <f>IF((-$AI57+$AH57*AK$3)&gt;AK56,-$AI57+$AH57*AK$3,MAX(-$AI57+$AH57*AK$3,0.3*MAX(AK$4:AK56)))</f>
        <v>11.249995641732209</v>
      </c>
      <c r="AL57" s="10">
        <f>IF((-$AI57+$AH57*AL$3)&gt;AL56,-$AI57+$AH57*AL$3,MAX(-$AI57+$AH57*AL$3,0.3*MAX(AL$4:AL56)))</f>
        <v>9.9640000000000022</v>
      </c>
      <c r="AM57" s="10">
        <f>IF((-$AI57+$AH57*AM$3)&gt;AM56,-$AI57+$AH57*AM$3,MAX(-$AI57+$AH57*AM$3,0.3*MAX(AM$4:AM56)))</f>
        <v>8.5947841499018871</v>
      </c>
      <c r="AN57" s="10">
        <f>IF((-$AI57+$AH57*AN$3)&gt;AN56,-$AI57+$AH57*AN$3,MAX(-$AI57+$AH57*AN$3,0.3*MAX(AN$4:AN56)))</f>
        <v>7.1237385602300982</v>
      </c>
      <c r="AO57" s="10">
        <f>IF((-$AI57+$AH57*AO$3)&gt;AO56,-$AI57+$AH57*AO$3,MAX(-$AI57+$AH57*AO$3,0.3*MAX(AO$4:AO56)))</f>
        <v>5.5240715988924087</v>
      </c>
      <c r="AP57" s="10">
        <f>IF((-$AI57+$AH57*AP$3)&gt;AP56,-$AI57+$AH57*AP$3,MAX(-$AI57+$AH57*AP$3,0.3*MAX(AP$4:AP56)))</f>
        <v>3.7546637611548075</v>
      </c>
      <c r="AQ57" s="10">
        <f>IF((-$AI57+$AH57*AQ$3)&gt;AQ56,-$AI57+$AH57*AQ$3,MAX(-$AI57+$AH57*AQ$3,0.3*MAX(AQ$4:AQ56)))</f>
        <v>1.7462956367508422</v>
      </c>
      <c r="AR57" s="10">
        <f>IF((-$AI57+$AH57*AR$3)&gt;AR56,-$AI57+$AH57*AR$3,MAX(-$AI57+$AH57*AR$3,0.3*MAX(AR$4:AR56)))</f>
        <v>0.75</v>
      </c>
      <c r="AS57" s="10">
        <f>IF((-$AI57+$AH57*AS$3)&gt;AS56,-$AI57+$AH57*AS$3,MAX(-$AI57+$AH57*AS$3,0.3*MAX(AS$4:AS56)))</f>
        <v>0.37487532368147125</v>
      </c>
    </row>
    <row r="58" spans="3:45">
      <c r="C58" s="1">
        <f t="shared" si="12"/>
        <v>47</v>
      </c>
      <c r="D58" s="3">
        <f t="shared" si="3"/>
        <v>0.36375861597263859</v>
      </c>
      <c r="E58" s="2">
        <f t="shared" si="4"/>
        <v>0.30822070014844877</v>
      </c>
      <c r="F58" s="2">
        <f t="shared" si="5"/>
        <v>0.27386127875258304</v>
      </c>
      <c r="G58" s="2">
        <f t="shared" si="6"/>
        <v>0.30659419433511786</v>
      </c>
      <c r="H58" s="2"/>
      <c r="J58" s="7">
        <v>54</v>
      </c>
      <c r="K58" s="17">
        <f t="shared" si="7"/>
        <v>11.664</v>
      </c>
      <c r="L58" s="10">
        <f t="shared" si="14"/>
        <v>24.149534156997731</v>
      </c>
      <c r="M58" s="10">
        <f t="shared" si="14"/>
        <v>22.910259710444137</v>
      </c>
      <c r="N58" s="10">
        <f t="shared" si="14"/>
        <v>21.6</v>
      </c>
      <c r="O58" s="10">
        <f t="shared" si="14"/>
        <v>20.204949888579282</v>
      </c>
      <c r="P58" s="10">
        <f t="shared" si="14"/>
        <v>18.706148721743876</v>
      </c>
      <c r="Q58" s="10">
        <f t="shared" si="14"/>
        <v>17.07629936490925</v>
      </c>
      <c r="R58" s="10">
        <f t="shared" si="14"/>
        <v>15.273506473629427</v>
      </c>
      <c r="S58" s="10">
        <f t="shared" si="14"/>
        <v>13.22724461102916</v>
      </c>
      <c r="T58" s="10">
        <f t="shared" si="14"/>
        <v>10.8</v>
      </c>
      <c r="U58" s="10">
        <f t="shared" si="14"/>
        <v>7.6367532368147133</v>
      </c>
      <c r="V58" s="7">
        <v>54</v>
      </c>
      <c r="W58" s="6">
        <f t="shared" si="9"/>
        <v>11.664</v>
      </c>
      <c r="X58" s="10">
        <f t="shared" si="15"/>
        <v>14</v>
      </c>
      <c r="Y58" s="10">
        <f t="shared" si="15"/>
        <v>13</v>
      </c>
      <c r="Z58" s="10">
        <f t="shared" si="15"/>
        <v>11</v>
      </c>
      <c r="AA58" s="10">
        <f t="shared" si="15"/>
        <v>10</v>
      </c>
      <c r="AB58" s="10">
        <f t="shared" si="15"/>
        <v>9</v>
      </c>
      <c r="AC58" s="10">
        <f t="shared" si="15"/>
        <v>8</v>
      </c>
      <c r="AD58" s="10">
        <f t="shared" si="15"/>
        <v>7</v>
      </c>
      <c r="AE58" s="10">
        <f t="shared" si="15"/>
        <v>6</v>
      </c>
      <c r="AF58" s="10">
        <f t="shared" si="15"/>
        <v>5</v>
      </c>
      <c r="AG58" s="10">
        <f t="shared" si="15"/>
        <v>4</v>
      </c>
      <c r="AH58" s="7">
        <v>54</v>
      </c>
      <c r="AI58" s="6">
        <f t="shared" si="11"/>
        <v>11.664</v>
      </c>
      <c r="AJ58" s="10">
        <f>IF((-$AI58+$AH58*AJ$3)&gt;AJ57,-$AI58+$AH58*AJ$3,MAX(-$AI58+$AH58*AJ$3,0.3*MAX(AJ$4:AJ57)))</f>
        <v>12.485534156997732</v>
      </c>
      <c r="AK58" s="10">
        <f>IF((-$AI58+$AH58*AK$3)&gt;AK57,-$AI58+$AH58*AK$3,MAX(-$AI58+$AH58*AK$3,0.3*MAX(AK$4:AK57)))</f>
        <v>11.246259710444138</v>
      </c>
      <c r="AL58" s="10">
        <f>IF((-$AI58+$AH58*AL$3)&gt;AL57,-$AI58+$AH58*AL$3,MAX(-$AI58+$AH58*AL$3,0.3*MAX(AL$4:AL57)))</f>
        <v>9.9360000000000017</v>
      </c>
      <c r="AM58" s="10">
        <f>IF((-$AI58+$AH58*AM$3)&gt;AM57,-$AI58+$AH58*AM$3,MAX(-$AI58+$AH58*AM$3,0.3*MAX(AM$4:AM57)))</f>
        <v>8.5409498885792825</v>
      </c>
      <c r="AN58" s="10">
        <f>IF((-$AI58+$AH58*AN$3)&gt;AN57,-$AI58+$AH58*AN$3,MAX(-$AI58+$AH58*AN$3,0.3*MAX(AN$4:AN57)))</f>
        <v>7.0421487217438763</v>
      </c>
      <c r="AO58" s="10">
        <f>IF((-$AI58+$AH58*AO$3)&gt;AO57,-$AI58+$AH58*AO$3,MAX(-$AI58+$AH58*AO$3,0.3*MAX(AO$4:AO57)))</f>
        <v>5.4122993649092503</v>
      </c>
      <c r="AP58" s="10">
        <f>IF((-$AI58+$AH58*AP$3)&gt;AP57,-$AI58+$AH58*AP$3,MAX(-$AI58+$AH58*AP$3,0.3*MAX(AP$4:AP57)))</f>
        <v>3.6095064736294269</v>
      </c>
      <c r="AQ58" s="10">
        <f>IF((-$AI58+$AH58*AQ$3)&gt;AQ57,-$AI58+$AH58*AQ$3,MAX(-$AI58+$AH58*AQ$3,0.3*MAX(AQ$4:AQ57)))</f>
        <v>1.5632446110291607</v>
      </c>
      <c r="AR58" s="10">
        <f>IF((-$AI58+$AH58*AR$3)&gt;AR57,-$AI58+$AH58*AR$3,MAX(-$AI58+$AH58*AR$3,0.3*MAX(AR$4:AR57)))</f>
        <v>0.75</v>
      </c>
      <c r="AS58" s="10">
        <f>IF((-$AI58+$AH58*AS$3)&gt;AS57,-$AI58+$AH58*AS$3,MAX(-$AI58+$AH58*AS$3,0.3*MAX(AS$4:AS57)))</f>
        <v>0.37487532368147125</v>
      </c>
    </row>
    <row r="59" spans="3:45">
      <c r="C59" s="1">
        <f t="shared" si="12"/>
        <v>46</v>
      </c>
      <c r="D59" s="3">
        <f t="shared" si="3"/>
        <v>0.36109179126442242</v>
      </c>
      <c r="E59" s="2">
        <f t="shared" si="4"/>
        <v>0.30413812651491096</v>
      </c>
      <c r="F59" s="2">
        <f t="shared" si="5"/>
        <v>0.27018512172212594</v>
      </c>
      <c r="G59" s="2">
        <f t="shared" si="6"/>
        <v>0.30331501776206204</v>
      </c>
      <c r="H59" s="2"/>
      <c r="J59" s="7">
        <v>55</v>
      </c>
      <c r="K59" s="17">
        <f t="shared" si="7"/>
        <v>12.1</v>
      </c>
      <c r="L59" s="10">
        <f t="shared" si="14"/>
        <v>24.596747752497688</v>
      </c>
      <c r="M59" s="10">
        <f t="shared" si="14"/>
        <v>23.334523779156065</v>
      </c>
      <c r="N59" s="10">
        <f t="shared" si="14"/>
        <v>22</v>
      </c>
      <c r="O59" s="10">
        <f t="shared" si="14"/>
        <v>20.579115627256677</v>
      </c>
      <c r="P59" s="10">
        <f t="shared" si="14"/>
        <v>19.05255888325765</v>
      </c>
      <c r="Q59" s="10">
        <f t="shared" si="14"/>
        <v>17.392527130926087</v>
      </c>
      <c r="R59" s="10">
        <f t="shared" si="14"/>
        <v>15.556349186104045</v>
      </c>
      <c r="S59" s="10">
        <f t="shared" si="14"/>
        <v>13.47219358530748</v>
      </c>
      <c r="T59" s="10">
        <f t="shared" si="14"/>
        <v>11</v>
      </c>
      <c r="U59" s="10">
        <f t="shared" si="14"/>
        <v>7.7781745930520225</v>
      </c>
      <c r="V59" s="7">
        <v>55</v>
      </c>
      <c r="W59" s="6">
        <f t="shared" si="9"/>
        <v>12.1</v>
      </c>
      <c r="X59" s="10">
        <f t="shared" si="15"/>
        <v>14</v>
      </c>
      <c r="Y59" s="10">
        <f t="shared" si="15"/>
        <v>13</v>
      </c>
      <c r="Z59" s="10">
        <f t="shared" si="15"/>
        <v>11</v>
      </c>
      <c r="AA59" s="10">
        <f t="shared" si="15"/>
        <v>10</v>
      </c>
      <c r="AB59" s="10">
        <f t="shared" si="15"/>
        <v>8</v>
      </c>
      <c r="AC59" s="10">
        <f t="shared" si="15"/>
        <v>8</v>
      </c>
      <c r="AD59" s="10">
        <f t="shared" si="15"/>
        <v>7</v>
      </c>
      <c r="AE59" s="10">
        <f t="shared" si="15"/>
        <v>6</v>
      </c>
      <c r="AF59" s="10">
        <f t="shared" si="15"/>
        <v>5</v>
      </c>
      <c r="AG59" s="10">
        <f t="shared" si="15"/>
        <v>4</v>
      </c>
      <c r="AH59" s="7">
        <v>55</v>
      </c>
      <c r="AI59" s="6">
        <f t="shared" si="11"/>
        <v>12.1</v>
      </c>
      <c r="AJ59" s="10">
        <f>IF((-$AI59+$AH59*AJ$3)&gt;AJ58,-$AI59+$AH59*AJ$3,MAX(-$AI59+$AH59*AJ$3,0.3*MAX(AJ$4:AJ58)))</f>
        <v>12.496747752497688</v>
      </c>
      <c r="AK59" s="10">
        <f>IF((-$AI59+$AH59*AK$3)&gt;AK58,-$AI59+$AH59*AK$3,MAX(-$AI59+$AH59*AK$3,0.3*MAX(AK$4:AK58)))</f>
        <v>11.234523779156065</v>
      </c>
      <c r="AL59" s="10">
        <f>IF((-$AI59+$AH59*AL$3)&gt;AL58,-$AI59+$AH59*AL$3,MAX(-$AI59+$AH59*AL$3,0.3*MAX(AL$4:AL58)))</f>
        <v>9.9</v>
      </c>
      <c r="AM59" s="10">
        <f>IF((-$AI59+$AH59*AM$3)&gt;AM58,-$AI59+$AH59*AM$3,MAX(-$AI59+$AH59*AM$3,0.3*MAX(AM$4:AM58)))</f>
        <v>8.479115627256677</v>
      </c>
      <c r="AN59" s="10">
        <f>IF((-$AI59+$AH59*AN$3)&gt;AN58,-$AI59+$AH59*AN$3,MAX(-$AI59+$AH59*AN$3,0.3*MAX(AN$4:AN58)))</f>
        <v>6.9525588832576499</v>
      </c>
      <c r="AO59" s="10">
        <f>IF((-$AI59+$AH59*AO$3)&gt;AO58,-$AI59+$AH59*AO$3,MAX(-$AI59+$AH59*AO$3,0.3*MAX(AO$4:AO58)))</f>
        <v>5.2925271309260875</v>
      </c>
      <c r="AP59" s="10">
        <f>IF((-$AI59+$AH59*AP$3)&gt;AP58,-$AI59+$AH59*AP$3,MAX(-$AI59+$AH59*AP$3,0.3*MAX(AP$4:AP58)))</f>
        <v>3.4563491861040454</v>
      </c>
      <c r="AQ59" s="10">
        <f>IF((-$AI59+$AH59*AQ$3)&gt;AQ58,-$AI59+$AH59*AQ$3,MAX(-$AI59+$AH59*AQ$3,0.3*MAX(AQ$4:AQ58)))</f>
        <v>1.37219358530748</v>
      </c>
      <c r="AR59" s="10">
        <f>IF((-$AI59+$AH59*AR$3)&gt;AR58,-$AI59+$AH59*AR$3,MAX(-$AI59+$AH59*AR$3,0.3*MAX(AR$4:AR58)))</f>
        <v>0.75</v>
      </c>
      <c r="AS59" s="10">
        <f>IF((-$AI59+$AH59*AS$3)&gt;AS58,-$AI59+$AH59*AS$3,MAX(-$AI59+$AH59*AS$3,0.3*MAX(AS$4:AS58)))</f>
        <v>0.37487532368147125</v>
      </c>
    </row>
    <row r="60" spans="3:45">
      <c r="C60" s="1">
        <f t="shared" si="12"/>
        <v>45</v>
      </c>
      <c r="D60" s="3">
        <f t="shared" si="3"/>
        <v>0.358351893845611</v>
      </c>
      <c r="E60" s="2">
        <f t="shared" si="4"/>
        <v>0.3</v>
      </c>
      <c r="F60" s="2">
        <f t="shared" si="5"/>
        <v>0.26645825188948458</v>
      </c>
      <c r="G60" s="2">
        <f t="shared" si="6"/>
        <v>0.3</v>
      </c>
      <c r="H60" s="2"/>
      <c r="J60" s="7">
        <v>56</v>
      </c>
      <c r="K60" s="17">
        <f t="shared" si="7"/>
        <v>12.544</v>
      </c>
      <c r="L60" s="10">
        <f t="shared" si="14"/>
        <v>25.043961347997648</v>
      </c>
      <c r="M60" s="10">
        <f t="shared" si="14"/>
        <v>23.758787847867993</v>
      </c>
      <c r="N60" s="10">
        <f t="shared" si="14"/>
        <v>22.400000000000002</v>
      </c>
      <c r="O60" s="10">
        <f t="shared" si="14"/>
        <v>20.953281365934071</v>
      </c>
      <c r="P60" s="10">
        <f t="shared" si="14"/>
        <v>19.398969044771427</v>
      </c>
      <c r="Q60" s="10">
        <f t="shared" si="14"/>
        <v>17.708754896942924</v>
      </c>
      <c r="R60" s="10">
        <f t="shared" si="14"/>
        <v>15.839191898578665</v>
      </c>
      <c r="S60" s="10">
        <f t="shared" si="14"/>
        <v>13.717142559585797</v>
      </c>
      <c r="T60" s="10">
        <f t="shared" si="14"/>
        <v>11.200000000000001</v>
      </c>
      <c r="U60" s="10">
        <f t="shared" si="14"/>
        <v>7.9195959492893326</v>
      </c>
      <c r="V60" s="7">
        <v>56</v>
      </c>
      <c r="W60" s="6">
        <f t="shared" si="9"/>
        <v>12.544</v>
      </c>
      <c r="X60" s="10">
        <f t="shared" si="15"/>
        <v>14</v>
      </c>
      <c r="Y60" s="10">
        <f t="shared" si="15"/>
        <v>13</v>
      </c>
      <c r="Z60" s="10">
        <f t="shared" si="15"/>
        <v>11</v>
      </c>
      <c r="AA60" s="10">
        <f t="shared" si="15"/>
        <v>10</v>
      </c>
      <c r="AB60" s="10">
        <f t="shared" si="15"/>
        <v>8</v>
      </c>
      <c r="AC60" s="10">
        <f t="shared" si="15"/>
        <v>8</v>
      </c>
      <c r="AD60" s="10">
        <f t="shared" si="15"/>
        <v>7</v>
      </c>
      <c r="AE60" s="10">
        <f t="shared" si="15"/>
        <v>6</v>
      </c>
      <c r="AF60" s="10">
        <f t="shared" si="15"/>
        <v>5</v>
      </c>
      <c r="AG60" s="10">
        <f t="shared" si="15"/>
        <v>4</v>
      </c>
      <c r="AH60" s="7">
        <v>56</v>
      </c>
      <c r="AI60" s="6">
        <f t="shared" si="11"/>
        <v>12.544</v>
      </c>
      <c r="AJ60" s="10">
        <f>IF((-$AI60+$AH60*AJ$3)&gt;AJ59,-$AI60+$AH60*AJ$3,MAX(-$AI60+$AH60*AJ$3,0.3*MAX(AJ$4:AJ59)))</f>
        <v>12.499961347997647</v>
      </c>
      <c r="AK60" s="10">
        <f>IF((-$AI60+$AH60*AK$3)&gt;AK59,-$AI60+$AH60*AK$3,MAX(-$AI60+$AH60*AK$3,0.3*MAX(AK$4:AK59)))</f>
        <v>11.214787847867992</v>
      </c>
      <c r="AL60" s="10">
        <f>IF((-$AI60+$AH60*AL$3)&gt;AL59,-$AI60+$AH60*AL$3,MAX(-$AI60+$AH60*AL$3,0.3*MAX(AL$4:AL59)))</f>
        <v>9.8560000000000016</v>
      </c>
      <c r="AM60" s="10">
        <f>IF((-$AI60+$AH60*AM$3)&gt;AM59,-$AI60+$AH60*AM$3,MAX(-$AI60+$AH60*AM$3,0.3*MAX(AM$4:AM59)))</f>
        <v>8.4092813659340706</v>
      </c>
      <c r="AN60" s="10">
        <f>IF((-$AI60+$AH60*AN$3)&gt;AN59,-$AI60+$AH60*AN$3,MAX(-$AI60+$AH60*AN$3,0.3*MAX(AN$4:AN59)))</f>
        <v>6.8549690447714262</v>
      </c>
      <c r="AO60" s="10">
        <f>IF((-$AI60+$AH60*AO$3)&gt;AO59,-$AI60+$AH60*AO$3,MAX(-$AI60+$AH60*AO$3,0.3*MAX(AO$4:AO59)))</f>
        <v>5.1647548969429238</v>
      </c>
      <c r="AP60" s="10">
        <f>IF((-$AI60+$AH60*AP$3)&gt;AP59,-$AI60+$AH60*AP$3,MAX(-$AI60+$AH60*AP$3,0.3*MAX(AP$4:AP59)))</f>
        <v>3.2951918985786648</v>
      </c>
      <c r="AQ60" s="10">
        <f>IF((-$AI60+$AH60*AQ$3)&gt;AQ59,-$AI60+$AH60*AQ$3,MAX(-$AI60+$AH60*AQ$3,0.3*MAX(AQ$4:AQ59)))</f>
        <v>1.1731425595857967</v>
      </c>
      <c r="AR60" s="10">
        <f>IF((-$AI60+$AH60*AR$3)&gt;AR59,-$AI60+$AH60*AR$3,MAX(-$AI60+$AH60*AR$3,0.3*MAX(AR$4:AR59)))</f>
        <v>0.75</v>
      </c>
      <c r="AS60" s="10">
        <f>IF((-$AI60+$AH60*AS$3)&gt;AS59,-$AI60+$AH60*AS$3,MAX(-$AI60+$AH60*AS$3,0.3*MAX(AS$4:AS59)))</f>
        <v>0.37487532368147125</v>
      </c>
    </row>
    <row r="61" spans="3:45">
      <c r="C61" s="1">
        <f t="shared" si="12"/>
        <v>44</v>
      </c>
      <c r="D61" s="3">
        <f t="shared" si="3"/>
        <v>0.35553480614894134</v>
      </c>
      <c r="E61" s="2">
        <f t="shared" si="4"/>
        <v>0.2958039891549808</v>
      </c>
      <c r="F61" s="2">
        <f t="shared" si="5"/>
        <v>0.26267851073127396</v>
      </c>
      <c r="G61" s="2">
        <f t="shared" si="6"/>
        <v>0.29664793948382651</v>
      </c>
      <c r="H61" s="2"/>
      <c r="J61" s="7">
        <v>57</v>
      </c>
      <c r="K61" s="17">
        <f t="shared" si="7"/>
        <v>12.996</v>
      </c>
      <c r="L61" s="10">
        <f t="shared" si="14"/>
        <v>25.491174943497604</v>
      </c>
      <c r="M61" s="10">
        <f t="shared" si="14"/>
        <v>24.18305191657992</v>
      </c>
      <c r="N61" s="10">
        <f t="shared" si="14"/>
        <v>22.8</v>
      </c>
      <c r="O61" s="10">
        <f t="shared" si="14"/>
        <v>21.327447104611466</v>
      </c>
      <c r="P61" s="10">
        <f t="shared" si="14"/>
        <v>19.7453792062852</v>
      </c>
      <c r="Q61" s="10">
        <f t="shared" si="14"/>
        <v>18.024982662959761</v>
      </c>
      <c r="R61" s="10">
        <f t="shared" si="14"/>
        <v>16.122034611053284</v>
      </c>
      <c r="S61" s="10">
        <f t="shared" si="14"/>
        <v>13.962091533864115</v>
      </c>
      <c r="T61" s="10">
        <f t="shared" si="14"/>
        <v>11.4</v>
      </c>
      <c r="U61" s="10">
        <f t="shared" si="14"/>
        <v>8.0610173055266419</v>
      </c>
      <c r="V61" s="7">
        <v>57</v>
      </c>
      <c r="W61" s="6">
        <f t="shared" si="9"/>
        <v>12.996</v>
      </c>
      <c r="X61" s="10">
        <f t="shared" si="15"/>
        <v>14</v>
      </c>
      <c r="Y61" s="10">
        <f t="shared" si="15"/>
        <v>13</v>
      </c>
      <c r="Z61" s="10">
        <f t="shared" si="15"/>
        <v>11</v>
      </c>
      <c r="AA61" s="10">
        <f t="shared" si="15"/>
        <v>10</v>
      </c>
      <c r="AB61" s="10">
        <f t="shared" si="15"/>
        <v>8</v>
      </c>
      <c r="AC61" s="10">
        <f t="shared" si="15"/>
        <v>8</v>
      </c>
      <c r="AD61" s="10">
        <f t="shared" si="15"/>
        <v>7</v>
      </c>
      <c r="AE61" s="10">
        <f t="shared" si="15"/>
        <v>6</v>
      </c>
      <c r="AF61" s="10">
        <f t="shared" si="15"/>
        <v>5</v>
      </c>
      <c r="AG61" s="10">
        <f t="shared" si="15"/>
        <v>4</v>
      </c>
      <c r="AH61" s="7">
        <v>57</v>
      </c>
      <c r="AI61" s="6">
        <f t="shared" si="11"/>
        <v>12.996</v>
      </c>
      <c r="AJ61" s="10">
        <f>IF((-$AI61+$AH61*AJ$3)&gt;AJ60,-$AI61+$AH61*AJ$3,MAX(-$AI61+$AH61*AJ$3,0.3*MAX(AJ$4:AJ60)))</f>
        <v>12.495174943497604</v>
      </c>
      <c r="AK61" s="10">
        <f>IF((-$AI61+$AH61*AK$3)&gt;AK60,-$AI61+$AH61*AK$3,MAX(-$AI61+$AH61*AK$3,0.3*MAX(AK$4:AK60)))</f>
        <v>11.18705191657992</v>
      </c>
      <c r="AL61" s="10">
        <f>IF((-$AI61+$AH61*AL$3)&gt;AL60,-$AI61+$AH61*AL$3,MAX(-$AI61+$AH61*AL$3,0.3*MAX(AL$4:AL60)))</f>
        <v>9.8040000000000003</v>
      </c>
      <c r="AM61" s="10">
        <f>IF((-$AI61+$AH61*AM$3)&gt;AM60,-$AI61+$AH61*AM$3,MAX(-$AI61+$AH61*AM$3,0.3*MAX(AM$4:AM60)))</f>
        <v>8.3314471046114651</v>
      </c>
      <c r="AN61" s="10">
        <f>IF((-$AI61+$AH61*AN$3)&gt;AN60,-$AI61+$AH61*AN$3,MAX(-$AI61+$AH61*AN$3,0.3*MAX(AN$4:AN60)))</f>
        <v>6.7493792062851998</v>
      </c>
      <c r="AO61" s="10">
        <f>IF((-$AI61+$AH61*AO$3)&gt;AO60,-$AI61+$AH61*AO$3,MAX(-$AI61+$AH61*AO$3,0.3*MAX(AO$4:AO60)))</f>
        <v>5.0289826629597609</v>
      </c>
      <c r="AP61" s="10">
        <f>IF((-$AI61+$AH61*AP$3)&gt;AP60,-$AI61+$AH61*AP$3,MAX(-$AI61+$AH61*AP$3,0.3*MAX(AP$4:AP60)))</f>
        <v>3.1260346110532833</v>
      </c>
      <c r="AQ61" s="10">
        <f>IF((-$AI61+$AH61*AQ$3)&gt;AQ60,-$AI61+$AH61*AQ$3,MAX(-$AI61+$AH61*AQ$3,0.3*MAX(AQ$4:AQ60)))</f>
        <v>1.1248254607883557</v>
      </c>
      <c r="AR61" s="10">
        <f>IF((-$AI61+$AH61*AR$3)&gt;AR60,-$AI61+$AH61*AR$3,MAX(-$AI61+$AH61*AR$3,0.3*MAX(AR$4:AR60)))</f>
        <v>0.75</v>
      </c>
      <c r="AS61" s="10">
        <f>IF((-$AI61+$AH61*AS$3)&gt;AS60,-$AI61+$AH61*AS$3,MAX(-$AI61+$AH61*AS$3,0.3*MAX(AS$4:AS60)))</f>
        <v>0.37487532368147125</v>
      </c>
    </row>
    <row r="62" spans="3:45">
      <c r="C62" s="1">
        <f t="shared" si="12"/>
        <v>43</v>
      </c>
      <c r="D62" s="3">
        <f t="shared" si="3"/>
        <v>0.35263605246161617</v>
      </c>
      <c r="E62" s="2">
        <f t="shared" si="4"/>
        <v>0.29154759474226499</v>
      </c>
      <c r="F62" s="2">
        <f t="shared" si="5"/>
        <v>0.2588435821108957</v>
      </c>
      <c r="G62" s="2">
        <f t="shared" si="6"/>
        <v>0.29325756597230362</v>
      </c>
      <c r="H62" s="2"/>
      <c r="J62" s="7">
        <v>58</v>
      </c>
      <c r="K62" s="17">
        <f t="shared" si="7"/>
        <v>13.456</v>
      </c>
      <c r="L62" s="10">
        <f t="shared" si="14"/>
        <v>25.938388538997565</v>
      </c>
      <c r="M62" s="10">
        <f t="shared" si="14"/>
        <v>24.607315985291851</v>
      </c>
      <c r="N62" s="10">
        <f t="shared" si="14"/>
        <v>23.200000000000003</v>
      </c>
      <c r="O62" s="10">
        <f t="shared" si="14"/>
        <v>21.70161284328886</v>
      </c>
      <c r="P62" s="10">
        <f t="shared" si="14"/>
        <v>20.091789367798977</v>
      </c>
      <c r="Q62" s="10">
        <f t="shared" si="14"/>
        <v>18.341210428976602</v>
      </c>
      <c r="R62" s="10">
        <f t="shared" si="14"/>
        <v>16.404877323527902</v>
      </c>
      <c r="S62" s="10">
        <f t="shared" si="14"/>
        <v>14.207040508142432</v>
      </c>
      <c r="T62" s="10">
        <f t="shared" si="14"/>
        <v>11.600000000000001</v>
      </c>
      <c r="U62" s="10">
        <f t="shared" si="14"/>
        <v>8.2024386617639511</v>
      </c>
      <c r="V62" s="7">
        <v>58</v>
      </c>
      <c r="W62" s="6">
        <f t="shared" si="9"/>
        <v>13.456</v>
      </c>
      <c r="X62" s="10">
        <f t="shared" si="15"/>
        <v>14</v>
      </c>
      <c r="Y62" s="10">
        <f t="shared" si="15"/>
        <v>13</v>
      </c>
      <c r="Z62" s="10">
        <f t="shared" si="15"/>
        <v>11</v>
      </c>
      <c r="AA62" s="10">
        <f t="shared" si="15"/>
        <v>10</v>
      </c>
      <c r="AB62" s="10">
        <f t="shared" si="15"/>
        <v>8</v>
      </c>
      <c r="AC62" s="10">
        <f t="shared" si="15"/>
        <v>8</v>
      </c>
      <c r="AD62" s="10">
        <f t="shared" si="15"/>
        <v>7</v>
      </c>
      <c r="AE62" s="10">
        <f t="shared" si="15"/>
        <v>6</v>
      </c>
      <c r="AF62" s="10">
        <f t="shared" si="15"/>
        <v>5</v>
      </c>
      <c r="AG62" s="10">
        <f t="shared" si="15"/>
        <v>4</v>
      </c>
      <c r="AH62" s="7">
        <v>58</v>
      </c>
      <c r="AI62" s="6">
        <f t="shared" si="11"/>
        <v>13.456</v>
      </c>
      <c r="AJ62" s="10">
        <f>IF((-$AI62+$AH62*AJ$3)&gt;AJ61,-$AI62+$AH62*AJ$3,MAX(-$AI62+$AH62*AJ$3,0.3*MAX(AJ$4:AJ61)))</f>
        <v>12.482388538997565</v>
      </c>
      <c r="AK62" s="10">
        <f>IF((-$AI62+$AH62*AK$3)&gt;AK61,-$AI62+$AH62*AK$3,MAX(-$AI62+$AH62*AK$3,0.3*MAX(AK$4:AK61)))</f>
        <v>11.151315985291852</v>
      </c>
      <c r="AL62" s="10">
        <f>IF((-$AI62+$AH62*AL$3)&gt;AL61,-$AI62+$AH62*AL$3,MAX(-$AI62+$AH62*AL$3,0.3*MAX(AL$4:AL61)))</f>
        <v>9.7440000000000033</v>
      </c>
      <c r="AM62" s="10">
        <f>IF((-$AI62+$AH62*AM$3)&gt;AM61,-$AI62+$AH62*AM$3,MAX(-$AI62+$AH62*AM$3,0.3*MAX(AM$4:AM61)))</f>
        <v>8.2456128432888605</v>
      </c>
      <c r="AN62" s="10">
        <f>IF((-$AI62+$AH62*AN$3)&gt;AN61,-$AI62+$AH62*AN$3,MAX(-$AI62+$AH62*AN$3,0.3*MAX(AN$4:AN61)))</f>
        <v>6.6357893677989779</v>
      </c>
      <c r="AO62" s="10">
        <f>IF((-$AI62+$AH62*AO$3)&gt;AO61,-$AI62+$AH62*AO$3,MAX(-$AI62+$AH62*AO$3,0.3*MAX(AO$4:AO61)))</f>
        <v>4.8852104289766025</v>
      </c>
      <c r="AP62" s="10">
        <f>IF((-$AI62+$AH62*AP$3)&gt;AP61,-$AI62+$AH62*AP$3,MAX(-$AI62+$AH62*AP$3,0.3*MAX(AP$4:AP61)))</f>
        <v>2.9488773235279027</v>
      </c>
      <c r="AQ62" s="10">
        <f>IF((-$AI62+$AH62*AQ$3)&gt;AQ61,-$AI62+$AH62*AQ$3,MAX(-$AI62+$AH62*AQ$3,0.3*MAX(AQ$4:AQ61)))</f>
        <v>1.1248254607883557</v>
      </c>
      <c r="AR62" s="10">
        <f>IF((-$AI62+$AH62*AR$3)&gt;AR61,-$AI62+$AH62*AR$3,MAX(-$AI62+$AH62*AR$3,0.3*MAX(AR$4:AR61)))</f>
        <v>0.75</v>
      </c>
      <c r="AS62" s="10">
        <f>IF((-$AI62+$AH62*AS$3)&gt;AS61,-$AI62+$AH62*AS$3,MAX(-$AI62+$AH62*AS$3,0.3*MAX(AS$4:AS61)))</f>
        <v>0.37487532368147125</v>
      </c>
    </row>
    <row r="63" spans="3:45">
      <c r="C63" s="1">
        <f t="shared" si="12"/>
        <v>42</v>
      </c>
      <c r="D63" s="3">
        <f t="shared" si="3"/>
        <v>0.34965075614664803</v>
      </c>
      <c r="E63" s="2">
        <f t="shared" si="4"/>
        <v>0.28722813232690142</v>
      </c>
      <c r="F63" s="2">
        <f t="shared" si="5"/>
        <v>0.2549509756796392</v>
      </c>
      <c r="G63" s="2">
        <f t="shared" si="6"/>
        <v>0.28982753492378877</v>
      </c>
      <c r="H63" s="2"/>
      <c r="J63" s="7">
        <v>59</v>
      </c>
      <c r="K63" s="17">
        <f t="shared" si="7"/>
        <v>13.923999999999999</v>
      </c>
      <c r="L63" s="10">
        <f t="shared" si="14"/>
        <v>26.385602134497521</v>
      </c>
      <c r="M63" s="10">
        <f t="shared" si="14"/>
        <v>25.031580054003779</v>
      </c>
      <c r="N63" s="10">
        <f t="shared" si="14"/>
        <v>23.6</v>
      </c>
      <c r="O63" s="10">
        <f t="shared" si="14"/>
        <v>22.075778581966251</v>
      </c>
      <c r="P63" s="10">
        <f t="shared" si="14"/>
        <v>20.438199529312751</v>
      </c>
      <c r="Q63" s="10">
        <f t="shared" ref="M63:U91" si="16">$J63*Q$3</f>
        <v>18.657438194993439</v>
      </c>
      <c r="R63" s="10">
        <f t="shared" si="16"/>
        <v>16.687720036002521</v>
      </c>
      <c r="S63" s="10">
        <f t="shared" si="16"/>
        <v>14.45198948242075</v>
      </c>
      <c r="T63" s="10">
        <f t="shared" si="16"/>
        <v>11.8</v>
      </c>
      <c r="U63" s="10">
        <f t="shared" si="16"/>
        <v>8.3438600180012603</v>
      </c>
      <c r="V63" s="7">
        <v>59</v>
      </c>
      <c r="W63" s="6">
        <f t="shared" si="9"/>
        <v>13.923999999999999</v>
      </c>
      <c r="X63" s="10">
        <f t="shared" si="15"/>
        <v>14</v>
      </c>
      <c r="Y63" s="10">
        <f t="shared" si="15"/>
        <v>13</v>
      </c>
      <c r="Z63" s="10">
        <f t="shared" si="15"/>
        <v>11</v>
      </c>
      <c r="AA63" s="10">
        <f t="shared" si="15"/>
        <v>10</v>
      </c>
      <c r="AB63" s="10">
        <f t="shared" si="15"/>
        <v>8</v>
      </c>
      <c r="AC63" s="10">
        <f t="shared" ref="Y63:AG91" si="17">CEILING(IF($V63&lt;30,1-$W63+$V63*AC$3,MAX(1-$W63+$V63*AC$3,AC$3*20+1)),1)</f>
        <v>8</v>
      </c>
      <c r="AD63" s="10">
        <f t="shared" si="17"/>
        <v>7</v>
      </c>
      <c r="AE63" s="10">
        <f t="shared" si="17"/>
        <v>6</v>
      </c>
      <c r="AF63" s="10">
        <f t="shared" si="17"/>
        <v>5</v>
      </c>
      <c r="AG63" s="10">
        <f t="shared" si="17"/>
        <v>4</v>
      </c>
      <c r="AH63" s="7">
        <v>59</v>
      </c>
      <c r="AI63" s="6">
        <f t="shared" si="11"/>
        <v>13.923999999999999</v>
      </c>
      <c r="AJ63" s="10">
        <f>IF((-$AI63+$AH63*AJ$3)&gt;AJ62,-$AI63+$AH63*AJ$3,MAX(-$AI63+$AH63*AJ$3,0.3*MAX(AJ$4:AJ62)))</f>
        <v>12.461602134497522</v>
      </c>
      <c r="AK63" s="10">
        <f>IF((-$AI63+$AH63*AK$3)&gt;AK62,-$AI63+$AH63*AK$3,MAX(-$AI63+$AH63*AK$3,0.3*MAX(AK$4:AK62)))</f>
        <v>11.10758005400378</v>
      </c>
      <c r="AL63" s="10">
        <f>IF((-$AI63+$AH63*AL$3)&gt;AL62,-$AI63+$AH63*AL$3,MAX(-$AI63+$AH63*AL$3,0.3*MAX(AL$4:AL62)))</f>
        <v>9.6760000000000019</v>
      </c>
      <c r="AM63" s="10">
        <f>IF((-$AI63+$AH63*AM$3)&gt;AM62,-$AI63+$AH63*AM$3,MAX(-$AI63+$AH63*AM$3,0.3*MAX(AM$4:AM62)))</f>
        <v>8.1517785819662514</v>
      </c>
      <c r="AN63" s="10">
        <f>IF((-$AI63+$AH63*AN$3)&gt;AN62,-$AI63+$AH63*AN$3,MAX(-$AI63+$AH63*AN$3,0.3*MAX(AN$4:AN62)))</f>
        <v>6.5141995293127515</v>
      </c>
      <c r="AO63" s="10">
        <f>IF((-$AI63+$AH63*AO$3)&gt;AO62,-$AI63+$AH63*AO$3,MAX(-$AI63+$AH63*AO$3,0.3*MAX(AO$4:AO62)))</f>
        <v>4.7334381949934397</v>
      </c>
      <c r="AP63" s="10">
        <f>IF((-$AI63+$AH63*AP$3)&gt;AP62,-$AI63+$AH63*AP$3,MAX(-$AI63+$AH63*AP$3,0.3*MAX(AP$4:AP62)))</f>
        <v>2.7637200360025211</v>
      </c>
      <c r="AQ63" s="10">
        <f>IF((-$AI63+$AH63*AQ$3)&gt;AQ62,-$AI63+$AH63*AQ$3,MAX(-$AI63+$AH63*AQ$3,0.3*MAX(AQ$4:AQ62)))</f>
        <v>1.1248254607883557</v>
      </c>
      <c r="AR63" s="10">
        <f>IF((-$AI63+$AH63*AR$3)&gt;AR62,-$AI63+$AH63*AR$3,MAX(-$AI63+$AH63*AR$3,0.3*MAX(AR$4:AR62)))</f>
        <v>0.75</v>
      </c>
      <c r="AS63" s="10">
        <f>IF((-$AI63+$AH63*AS$3)&gt;AS62,-$AI63+$AH63*AS$3,MAX(-$AI63+$AH63*AS$3,0.3*MAX(AS$4:AS62)))</f>
        <v>0.37487532368147125</v>
      </c>
    </row>
    <row r="64" spans="3:45">
      <c r="C64" s="1">
        <f t="shared" si="12"/>
        <v>41</v>
      </c>
      <c r="D64" s="3">
        <f t="shared" si="3"/>
        <v>0.34657359027997264</v>
      </c>
      <c r="E64" s="2">
        <f t="shared" si="4"/>
        <v>0.28284271247461901</v>
      </c>
      <c r="F64" s="2">
        <f t="shared" si="5"/>
        <v>0.25099800796022265</v>
      </c>
      <c r="G64" s="2">
        <f t="shared" si="6"/>
        <v>0.28635642126552707</v>
      </c>
      <c r="H64" s="2"/>
      <c r="J64" s="7">
        <v>60</v>
      </c>
      <c r="K64" s="17">
        <f t="shared" si="7"/>
        <v>14.4</v>
      </c>
      <c r="L64" s="10">
        <f t="shared" ref="L64:L104" si="18">$J64*L$3</f>
        <v>26.832815729997478</v>
      </c>
      <c r="M64" s="10">
        <f t="shared" si="16"/>
        <v>25.455844122715707</v>
      </c>
      <c r="N64" s="10">
        <f t="shared" si="16"/>
        <v>24</v>
      </c>
      <c r="O64" s="10">
        <f t="shared" si="16"/>
        <v>22.449944320643645</v>
      </c>
      <c r="P64" s="10">
        <f t="shared" si="16"/>
        <v>20.784609690826528</v>
      </c>
      <c r="Q64" s="10">
        <f t="shared" si="16"/>
        <v>18.973665961010276</v>
      </c>
      <c r="R64" s="10">
        <f t="shared" si="16"/>
        <v>16.970562748477139</v>
      </c>
      <c r="S64" s="10">
        <f t="shared" si="16"/>
        <v>14.696938456699067</v>
      </c>
      <c r="T64" s="10">
        <f t="shared" si="16"/>
        <v>12</v>
      </c>
      <c r="U64" s="10">
        <f t="shared" si="16"/>
        <v>8.4852813742385695</v>
      </c>
      <c r="V64" s="7">
        <v>60</v>
      </c>
      <c r="W64" s="6">
        <f t="shared" si="9"/>
        <v>14.4</v>
      </c>
      <c r="X64" s="10">
        <f t="shared" ref="X64:X104" si="19">CEILING(IF($V64&lt;30,1-$W64+$V64*X$3,MAX(1-$W64+$V64*X$3,X$3*20+1)),1)</f>
        <v>14</v>
      </c>
      <c r="Y64" s="10">
        <f t="shared" si="17"/>
        <v>13</v>
      </c>
      <c r="Z64" s="10">
        <f t="shared" si="17"/>
        <v>11</v>
      </c>
      <c r="AA64" s="10">
        <f t="shared" si="17"/>
        <v>10</v>
      </c>
      <c r="AB64" s="10">
        <f t="shared" si="17"/>
        <v>8</v>
      </c>
      <c r="AC64" s="10">
        <f t="shared" si="17"/>
        <v>8</v>
      </c>
      <c r="AD64" s="10">
        <f t="shared" si="17"/>
        <v>7</v>
      </c>
      <c r="AE64" s="10">
        <f t="shared" si="17"/>
        <v>6</v>
      </c>
      <c r="AF64" s="10">
        <f t="shared" si="17"/>
        <v>5</v>
      </c>
      <c r="AG64" s="10">
        <f t="shared" si="17"/>
        <v>4</v>
      </c>
      <c r="AH64" s="7">
        <v>60</v>
      </c>
      <c r="AI64" s="6">
        <f t="shared" si="11"/>
        <v>14.4</v>
      </c>
      <c r="AJ64" s="10">
        <f>IF((-$AI64+$AH64*AJ$3)&gt;AJ63,-$AI64+$AH64*AJ$3,MAX(-$AI64+$AH64*AJ$3,0.3*MAX(AJ$4:AJ63)))</f>
        <v>12.432815729997477</v>
      </c>
      <c r="AK64" s="10">
        <f>IF((-$AI64+$AH64*AK$3)&gt;AK63,-$AI64+$AH64*AK$3,MAX(-$AI64+$AH64*AK$3,0.3*MAX(AK$4:AK63)))</f>
        <v>11.055844122715706</v>
      </c>
      <c r="AL64" s="10">
        <f>IF((-$AI64+$AH64*AL$3)&gt;AL63,-$AI64+$AH64*AL$3,MAX(-$AI64+$AH64*AL$3,0.3*MAX(AL$4:AL63)))</f>
        <v>9.6</v>
      </c>
      <c r="AM64" s="10">
        <f>IF((-$AI64+$AH64*AM$3)&gt;AM63,-$AI64+$AH64*AM$3,MAX(-$AI64+$AH64*AM$3,0.3*MAX(AM$4:AM63)))</f>
        <v>8.049944320643645</v>
      </c>
      <c r="AN64" s="10">
        <f>IF((-$AI64+$AH64*AN$3)&gt;AN63,-$AI64+$AH64*AN$3,MAX(-$AI64+$AH64*AN$3,0.3*MAX(AN$4:AN63)))</f>
        <v>6.3846096908265277</v>
      </c>
      <c r="AO64" s="10">
        <f>IF((-$AI64+$AH64*AO$3)&gt;AO63,-$AI64+$AH64*AO$3,MAX(-$AI64+$AH64*AO$3,0.3*MAX(AO$4:AO63)))</f>
        <v>4.5736659610102759</v>
      </c>
      <c r="AP64" s="10">
        <f>IF((-$AI64+$AH64*AP$3)&gt;AP63,-$AI64+$AH64*AP$3,MAX(-$AI64+$AH64*AP$3,0.3*MAX(AP$4:AP63)))</f>
        <v>2.5705627484771387</v>
      </c>
      <c r="AQ64" s="10">
        <f>IF((-$AI64+$AH64*AQ$3)&gt;AQ63,-$AI64+$AH64*AQ$3,MAX(-$AI64+$AH64*AQ$3,0.3*MAX(AQ$4:AQ63)))</f>
        <v>1.1248254607883557</v>
      </c>
      <c r="AR64" s="10">
        <f>IF((-$AI64+$AH64*AR$3)&gt;AR63,-$AI64+$AH64*AR$3,MAX(-$AI64+$AH64*AR$3,0.3*MAX(AR$4:AR63)))</f>
        <v>0.75</v>
      </c>
      <c r="AS64" s="10">
        <f>IF((-$AI64+$AH64*AS$3)&gt;AS63,-$AI64+$AH64*AS$3,MAX(-$AI64+$AH64*AS$3,0.3*MAX(AS$4:AS63)))</f>
        <v>0.37487532368147125</v>
      </c>
    </row>
    <row r="65" spans="3:45">
      <c r="C65" s="1">
        <f t="shared" si="12"/>
        <v>40</v>
      </c>
      <c r="D65" s="3">
        <f t="shared" si="3"/>
        <v>0.3433987204485146</v>
      </c>
      <c r="E65" s="2">
        <f t="shared" si="4"/>
        <v>0.27838821814150111</v>
      </c>
      <c r="F65" s="2">
        <f t="shared" si="5"/>
        <v>0.24698178070456939</v>
      </c>
      <c r="G65" s="2">
        <f t="shared" si="6"/>
        <v>0.28284271247461901</v>
      </c>
      <c r="H65" s="2"/>
      <c r="J65" s="7">
        <v>61</v>
      </c>
      <c r="K65" s="17">
        <f t="shared" si="7"/>
        <v>14.884</v>
      </c>
      <c r="L65" s="10">
        <f t="shared" si="18"/>
        <v>27.280029325497438</v>
      </c>
      <c r="M65" s="10">
        <f t="shared" si="16"/>
        <v>25.880108191427635</v>
      </c>
      <c r="N65" s="10">
        <f t="shared" si="16"/>
        <v>24.400000000000002</v>
      </c>
      <c r="O65" s="10">
        <f t="shared" si="16"/>
        <v>22.82411005932104</v>
      </c>
      <c r="P65" s="10">
        <f t="shared" si="16"/>
        <v>21.131019852340302</v>
      </c>
      <c r="Q65" s="10">
        <f t="shared" si="16"/>
        <v>19.289893727027113</v>
      </c>
      <c r="R65" s="10">
        <f t="shared" si="16"/>
        <v>17.253405460951761</v>
      </c>
      <c r="S65" s="10">
        <f t="shared" si="16"/>
        <v>14.941887430977387</v>
      </c>
      <c r="T65" s="10">
        <f t="shared" si="16"/>
        <v>12.200000000000001</v>
      </c>
      <c r="U65" s="10">
        <f t="shared" si="16"/>
        <v>8.6267027304758805</v>
      </c>
      <c r="V65" s="7">
        <v>61</v>
      </c>
      <c r="W65" s="6">
        <f t="shared" si="9"/>
        <v>14.884</v>
      </c>
      <c r="X65" s="10">
        <f t="shared" si="19"/>
        <v>14</v>
      </c>
      <c r="Y65" s="10">
        <f t="shared" si="17"/>
        <v>12</v>
      </c>
      <c r="Z65" s="10">
        <f t="shared" si="17"/>
        <v>11</v>
      </c>
      <c r="AA65" s="10">
        <f t="shared" si="17"/>
        <v>9</v>
      </c>
      <c r="AB65" s="10">
        <f t="shared" si="17"/>
        <v>8</v>
      </c>
      <c r="AC65" s="10">
        <f t="shared" si="17"/>
        <v>8</v>
      </c>
      <c r="AD65" s="10">
        <f t="shared" si="17"/>
        <v>7</v>
      </c>
      <c r="AE65" s="10">
        <f t="shared" si="17"/>
        <v>6</v>
      </c>
      <c r="AF65" s="10">
        <f t="shared" si="17"/>
        <v>5</v>
      </c>
      <c r="AG65" s="10">
        <f t="shared" si="17"/>
        <v>4</v>
      </c>
      <c r="AH65" s="7">
        <v>61</v>
      </c>
      <c r="AI65" s="6">
        <f t="shared" si="11"/>
        <v>14.884</v>
      </c>
      <c r="AJ65" s="10">
        <f>IF((-$AI65+$AH65*AJ$3)&gt;AJ64,-$AI65+$AH65*AJ$3,MAX(-$AI65+$AH65*AJ$3,0.3*MAX(AJ$4:AJ64)))</f>
        <v>12.396029325497437</v>
      </c>
      <c r="AK65" s="10">
        <f>IF((-$AI65+$AH65*AK$3)&gt;AK64,-$AI65+$AH65*AK$3,MAX(-$AI65+$AH65*AK$3,0.3*MAX(AK$4:AK64)))</f>
        <v>10.996108191427634</v>
      </c>
      <c r="AL65" s="10">
        <f>IF((-$AI65+$AH65*AL$3)&gt;AL64,-$AI65+$AH65*AL$3,MAX(-$AI65+$AH65*AL$3,0.3*MAX(AL$4:AL64)))</f>
        <v>9.5160000000000018</v>
      </c>
      <c r="AM65" s="10">
        <f>IF((-$AI65+$AH65*AM$3)&gt;AM64,-$AI65+$AH65*AM$3,MAX(-$AI65+$AH65*AM$3,0.3*MAX(AM$4:AM64)))</f>
        <v>7.9401100593210394</v>
      </c>
      <c r="AN65" s="10">
        <f>IF((-$AI65+$AH65*AN$3)&gt;AN64,-$AI65+$AH65*AN$3,MAX(-$AI65+$AH65*AN$3,0.3*MAX(AN$4:AN64)))</f>
        <v>6.2470198523403013</v>
      </c>
      <c r="AO65" s="10">
        <f>IF((-$AI65+$AH65*AO$3)&gt;AO64,-$AI65+$AH65*AO$3,MAX(-$AI65+$AH65*AO$3,0.3*MAX(AO$4:AO64)))</f>
        <v>4.405893727027113</v>
      </c>
      <c r="AP65" s="10">
        <f>IF((-$AI65+$AH65*AP$3)&gt;AP64,-$AI65+$AH65*AP$3,MAX(-$AI65+$AH65*AP$3,0.3*MAX(AP$4:AP64)))</f>
        <v>2.3694054609517607</v>
      </c>
      <c r="AQ65" s="10">
        <f>IF((-$AI65+$AH65*AQ$3)&gt;AQ64,-$AI65+$AH65*AQ$3,MAX(-$AI65+$AH65*AQ$3,0.3*MAX(AQ$4:AQ64)))</f>
        <v>1.1248254607883557</v>
      </c>
      <c r="AR65" s="10">
        <f>IF((-$AI65+$AH65*AR$3)&gt;AR64,-$AI65+$AH65*AR$3,MAX(-$AI65+$AH65*AR$3,0.3*MAX(AR$4:AR64)))</f>
        <v>0.75</v>
      </c>
      <c r="AS65" s="10">
        <f>IF((-$AI65+$AH65*AS$3)&gt;AS64,-$AI65+$AH65*AS$3,MAX(-$AI65+$AH65*AS$3,0.3*MAX(AS$4:AS64)))</f>
        <v>0.37487532368147125</v>
      </c>
    </row>
    <row r="66" spans="3:45">
      <c r="C66" s="1">
        <f t="shared" si="12"/>
        <v>39</v>
      </c>
      <c r="D66" s="3">
        <f t="shared" si="3"/>
        <v>0.34011973816621555</v>
      </c>
      <c r="E66" s="2">
        <f t="shared" si="4"/>
        <v>0.27386127875258309</v>
      </c>
      <c r="F66" s="2">
        <f t="shared" si="5"/>
        <v>0.24289915602982237</v>
      </c>
      <c r="G66" s="2">
        <f t="shared" si="6"/>
        <v>0.27928480087537888</v>
      </c>
      <c r="H66" s="2"/>
      <c r="J66" s="7">
        <v>62</v>
      </c>
      <c r="K66" s="17">
        <f t="shared" si="7"/>
        <v>15.375999999999999</v>
      </c>
      <c r="L66" s="10">
        <f t="shared" si="18"/>
        <v>27.727242920997394</v>
      </c>
      <c r="M66" s="10">
        <f t="shared" si="16"/>
        <v>26.304372260139566</v>
      </c>
      <c r="N66" s="10">
        <f t="shared" si="16"/>
        <v>24.8</v>
      </c>
      <c r="O66" s="10">
        <f t="shared" si="16"/>
        <v>23.198275797998434</v>
      </c>
      <c r="P66" s="10">
        <f t="shared" si="16"/>
        <v>21.477430013854079</v>
      </c>
      <c r="Q66" s="10">
        <f t="shared" si="16"/>
        <v>19.606121493043954</v>
      </c>
      <c r="R66" s="10">
        <f t="shared" si="16"/>
        <v>17.53624817342638</v>
      </c>
      <c r="S66" s="10">
        <f t="shared" si="16"/>
        <v>15.186836405255704</v>
      </c>
      <c r="T66" s="10">
        <f t="shared" si="16"/>
        <v>12.4</v>
      </c>
      <c r="U66" s="10">
        <f t="shared" si="16"/>
        <v>8.7681240867131898</v>
      </c>
      <c r="V66" s="7">
        <v>62</v>
      </c>
      <c r="W66" s="6">
        <f t="shared" si="9"/>
        <v>15.375999999999999</v>
      </c>
      <c r="X66" s="10">
        <f t="shared" si="19"/>
        <v>14</v>
      </c>
      <c r="Y66" s="10">
        <f t="shared" si="17"/>
        <v>12</v>
      </c>
      <c r="Z66" s="10">
        <f t="shared" si="17"/>
        <v>11</v>
      </c>
      <c r="AA66" s="10">
        <f t="shared" si="17"/>
        <v>9</v>
      </c>
      <c r="AB66" s="10">
        <f t="shared" si="17"/>
        <v>8</v>
      </c>
      <c r="AC66" s="10">
        <f t="shared" si="17"/>
        <v>8</v>
      </c>
      <c r="AD66" s="10">
        <f t="shared" si="17"/>
        <v>7</v>
      </c>
      <c r="AE66" s="10">
        <f t="shared" si="17"/>
        <v>6</v>
      </c>
      <c r="AF66" s="10">
        <f t="shared" si="17"/>
        <v>5</v>
      </c>
      <c r="AG66" s="10">
        <f t="shared" si="17"/>
        <v>4</v>
      </c>
      <c r="AH66" s="7">
        <v>62</v>
      </c>
      <c r="AI66" s="6">
        <f t="shared" si="11"/>
        <v>15.375999999999999</v>
      </c>
      <c r="AJ66" s="10">
        <f>IF((-$AI66+$AH66*AJ$3)&gt;AJ65,-$AI66+$AH66*AJ$3,MAX(-$AI66+$AH66*AJ$3,0.3*MAX(AJ$4:AJ65)))</f>
        <v>12.351242920997395</v>
      </c>
      <c r="AK66" s="10">
        <f>IF((-$AI66+$AH66*AK$3)&gt;AK65,-$AI66+$AH66*AK$3,MAX(-$AI66+$AH66*AK$3,0.3*MAX(AK$4:AK65)))</f>
        <v>10.928372260139566</v>
      </c>
      <c r="AL66" s="10">
        <f>IF((-$AI66+$AH66*AL$3)&gt;AL65,-$AI66+$AH66*AL$3,MAX(-$AI66+$AH66*AL$3,0.3*MAX(AL$4:AL65)))</f>
        <v>9.4240000000000013</v>
      </c>
      <c r="AM66" s="10">
        <f>IF((-$AI66+$AH66*AM$3)&gt;AM65,-$AI66+$AH66*AM$3,MAX(-$AI66+$AH66*AM$3,0.3*MAX(AM$4:AM65)))</f>
        <v>7.8222757979984348</v>
      </c>
      <c r="AN66" s="10">
        <f>IF((-$AI66+$AH66*AN$3)&gt;AN65,-$AI66+$AH66*AN$3,MAX(-$AI66+$AH66*AN$3,0.3*MAX(AN$4:AN65)))</f>
        <v>6.1014300138540793</v>
      </c>
      <c r="AO66" s="10">
        <f>IF((-$AI66+$AH66*AO$3)&gt;AO65,-$AI66+$AH66*AO$3,MAX(-$AI66+$AH66*AO$3,0.3*MAX(AO$4:AO65)))</f>
        <v>4.2301214930439546</v>
      </c>
      <c r="AP66" s="10">
        <f>IF((-$AI66+$AH66*AP$3)&gt;AP65,-$AI66+$AH66*AP$3,MAX(-$AI66+$AH66*AP$3,0.3*MAX(AP$4:AP65)))</f>
        <v>2.1602481734263801</v>
      </c>
      <c r="AQ66" s="10">
        <f>IF((-$AI66+$AH66*AQ$3)&gt;AQ65,-$AI66+$AH66*AQ$3,MAX(-$AI66+$AH66*AQ$3,0.3*MAX(AQ$4:AQ65)))</f>
        <v>1.1248254607883557</v>
      </c>
      <c r="AR66" s="10">
        <f>IF((-$AI66+$AH66*AR$3)&gt;AR65,-$AI66+$AH66*AR$3,MAX(-$AI66+$AH66*AR$3,0.3*MAX(AR$4:AR65)))</f>
        <v>0.75</v>
      </c>
      <c r="AS66" s="10">
        <f>IF((-$AI66+$AH66*AS$3)&gt;AS65,-$AI66+$AH66*AS$3,MAX(-$AI66+$AH66*AS$3,0.3*MAX(AS$4:AS65)))</f>
        <v>0.37487532368147125</v>
      </c>
    </row>
    <row r="67" spans="3:45">
      <c r="C67" s="1">
        <f t="shared" si="12"/>
        <v>38</v>
      </c>
      <c r="D67" s="3">
        <f t="shared" si="3"/>
        <v>0.33672958299864741</v>
      </c>
      <c r="E67" s="2">
        <f t="shared" si="4"/>
        <v>0.26925824035672519</v>
      </c>
      <c r="F67" s="2">
        <f t="shared" si="5"/>
        <v>0.23874672772626648</v>
      </c>
      <c r="G67" s="2">
        <f t="shared" si="6"/>
        <v>0.27568097504180444</v>
      </c>
      <c r="H67" s="2"/>
      <c r="J67" s="7">
        <v>63</v>
      </c>
      <c r="K67" s="17">
        <f t="shared" si="7"/>
        <v>15.875999999999999</v>
      </c>
      <c r="L67" s="10">
        <f t="shared" si="18"/>
        <v>28.174456516497354</v>
      </c>
      <c r="M67" s="10">
        <f t="shared" si="16"/>
        <v>26.728636328851493</v>
      </c>
      <c r="N67" s="10">
        <f t="shared" si="16"/>
        <v>25.200000000000003</v>
      </c>
      <c r="O67" s="10">
        <f t="shared" si="16"/>
        <v>23.572441536675829</v>
      </c>
      <c r="P67" s="10">
        <f t="shared" si="16"/>
        <v>21.823840175367852</v>
      </c>
      <c r="Q67" s="10">
        <f t="shared" si="16"/>
        <v>19.922349259060791</v>
      </c>
      <c r="R67" s="10">
        <f t="shared" si="16"/>
        <v>17.819090885900998</v>
      </c>
      <c r="S67" s="10">
        <f t="shared" si="16"/>
        <v>15.431785379534022</v>
      </c>
      <c r="T67" s="10">
        <f t="shared" si="16"/>
        <v>12.600000000000001</v>
      </c>
      <c r="U67" s="10">
        <f t="shared" si="16"/>
        <v>8.909545442950499</v>
      </c>
      <c r="V67" s="7">
        <v>63</v>
      </c>
      <c r="W67" s="6">
        <f t="shared" si="9"/>
        <v>15.875999999999999</v>
      </c>
      <c r="X67" s="10">
        <f t="shared" si="19"/>
        <v>14</v>
      </c>
      <c r="Y67" s="10">
        <f t="shared" si="17"/>
        <v>12</v>
      </c>
      <c r="Z67" s="10">
        <f t="shared" si="17"/>
        <v>11</v>
      </c>
      <c r="AA67" s="10">
        <f t="shared" si="17"/>
        <v>9</v>
      </c>
      <c r="AB67" s="10">
        <f t="shared" si="17"/>
        <v>8</v>
      </c>
      <c r="AC67" s="10">
        <f t="shared" si="17"/>
        <v>8</v>
      </c>
      <c r="AD67" s="10">
        <f t="shared" si="17"/>
        <v>7</v>
      </c>
      <c r="AE67" s="10">
        <f t="shared" si="17"/>
        <v>6</v>
      </c>
      <c r="AF67" s="10">
        <f t="shared" si="17"/>
        <v>5</v>
      </c>
      <c r="AG67" s="10">
        <f t="shared" si="17"/>
        <v>4</v>
      </c>
      <c r="AH67" s="7">
        <v>63</v>
      </c>
      <c r="AI67" s="6">
        <f t="shared" si="11"/>
        <v>15.875999999999999</v>
      </c>
      <c r="AJ67" s="10">
        <f>IF((-$AI67+$AH67*AJ$3)&gt;AJ66,-$AI67+$AH67*AJ$3,MAX(-$AI67+$AH67*AJ$3,0.3*MAX(AJ$4:AJ66)))</f>
        <v>12.298456516497355</v>
      </c>
      <c r="AK67" s="10">
        <f>IF((-$AI67+$AH67*AK$3)&gt;AK66,-$AI67+$AH67*AK$3,MAX(-$AI67+$AH67*AK$3,0.3*MAX(AK$4:AK66)))</f>
        <v>10.852636328851494</v>
      </c>
      <c r="AL67" s="10">
        <f>IF((-$AI67+$AH67*AL$3)&gt;AL66,-$AI67+$AH67*AL$3,MAX(-$AI67+$AH67*AL$3,0.3*MAX(AL$4:AL66)))</f>
        <v>9.3240000000000034</v>
      </c>
      <c r="AM67" s="10">
        <f>IF((-$AI67+$AH67*AM$3)&gt;AM66,-$AI67+$AH67*AM$3,MAX(-$AI67+$AH67*AM$3,0.3*MAX(AM$4:AM66)))</f>
        <v>7.6964415366758292</v>
      </c>
      <c r="AN67" s="10">
        <f>IF((-$AI67+$AH67*AN$3)&gt;AN66,-$AI67+$AH67*AN$3,MAX(-$AI67+$AH67*AN$3,0.3*MAX(AN$4:AN66)))</f>
        <v>5.9478401753678529</v>
      </c>
      <c r="AO67" s="10">
        <f>IF((-$AI67+$AH67*AO$3)&gt;AO66,-$AI67+$AH67*AO$3,MAX(-$AI67+$AH67*AO$3,0.3*MAX(AO$4:AO66)))</f>
        <v>4.0463492590607917</v>
      </c>
      <c r="AP67" s="10">
        <f>IF((-$AI67+$AH67*AP$3)&gt;AP66,-$AI67+$AH67*AP$3,MAX(-$AI67+$AH67*AP$3,0.3*MAX(AP$4:AP66)))</f>
        <v>1.9430908859009985</v>
      </c>
      <c r="AQ67" s="10">
        <f>IF((-$AI67+$AH67*AQ$3)&gt;AQ66,-$AI67+$AH67*AQ$3,MAX(-$AI67+$AH67*AQ$3,0.3*MAX(AQ$4:AQ66)))</f>
        <v>1.1248254607883557</v>
      </c>
      <c r="AR67" s="10">
        <f>IF((-$AI67+$AH67*AR$3)&gt;AR66,-$AI67+$AH67*AR$3,MAX(-$AI67+$AH67*AR$3,0.3*MAX(AR$4:AR66)))</f>
        <v>0.75</v>
      </c>
      <c r="AS67" s="10">
        <f>IF((-$AI67+$AH67*AS$3)&gt;AS66,-$AI67+$AH67*AS$3,MAX(-$AI67+$AH67*AS$3,0.3*MAX(AS$4:AS66)))</f>
        <v>0.37487532368147125</v>
      </c>
    </row>
    <row r="68" spans="3:45">
      <c r="C68" s="1">
        <f t="shared" si="12"/>
        <v>37</v>
      </c>
      <c r="D68" s="3">
        <f t="shared" si="3"/>
        <v>0.3332204510175204</v>
      </c>
      <c r="E68" s="2">
        <f t="shared" si="4"/>
        <v>0.26457513110645903</v>
      </c>
      <c r="F68" s="2">
        <f t="shared" si="5"/>
        <v>0.23452078799117149</v>
      </c>
      <c r="G68" s="2">
        <f t="shared" si="6"/>
        <v>0.27202941017470883</v>
      </c>
      <c r="H68" s="2"/>
      <c r="J68" s="7">
        <v>64</v>
      </c>
      <c r="K68" s="17">
        <f t="shared" si="7"/>
        <v>16.384</v>
      </c>
      <c r="L68" s="10">
        <f t="shared" si="18"/>
        <v>28.621670111997311</v>
      </c>
      <c r="M68" s="10">
        <f t="shared" si="16"/>
        <v>27.152900397563421</v>
      </c>
      <c r="N68" s="10">
        <f t="shared" si="16"/>
        <v>25.6</v>
      </c>
      <c r="O68" s="10">
        <f t="shared" si="16"/>
        <v>23.946607275353223</v>
      </c>
      <c r="P68" s="10">
        <f t="shared" si="16"/>
        <v>22.170250336881629</v>
      </c>
      <c r="Q68" s="10">
        <f t="shared" si="16"/>
        <v>20.238577025077628</v>
      </c>
      <c r="R68" s="10">
        <f t="shared" si="16"/>
        <v>18.101933598375616</v>
      </c>
      <c r="S68" s="10">
        <f t="shared" si="16"/>
        <v>15.676734353812339</v>
      </c>
      <c r="T68" s="10">
        <f t="shared" si="16"/>
        <v>12.8</v>
      </c>
      <c r="U68" s="10">
        <f t="shared" si="16"/>
        <v>9.0509667991878082</v>
      </c>
      <c r="V68" s="7">
        <v>64</v>
      </c>
      <c r="W68" s="6">
        <f t="shared" si="9"/>
        <v>16.384</v>
      </c>
      <c r="X68" s="10">
        <f t="shared" si="19"/>
        <v>14</v>
      </c>
      <c r="Y68" s="10">
        <f t="shared" si="17"/>
        <v>12</v>
      </c>
      <c r="Z68" s="10">
        <f t="shared" si="17"/>
        <v>11</v>
      </c>
      <c r="AA68" s="10">
        <f t="shared" si="17"/>
        <v>9</v>
      </c>
      <c r="AB68" s="10">
        <f t="shared" si="17"/>
        <v>8</v>
      </c>
      <c r="AC68" s="10">
        <f t="shared" si="17"/>
        <v>8</v>
      </c>
      <c r="AD68" s="10">
        <f t="shared" si="17"/>
        <v>7</v>
      </c>
      <c r="AE68" s="10">
        <f t="shared" si="17"/>
        <v>6</v>
      </c>
      <c r="AF68" s="10">
        <f t="shared" si="17"/>
        <v>5</v>
      </c>
      <c r="AG68" s="10">
        <f t="shared" si="17"/>
        <v>4</v>
      </c>
      <c r="AH68" s="7">
        <v>64</v>
      </c>
      <c r="AI68" s="6">
        <f t="shared" si="11"/>
        <v>16.384</v>
      </c>
      <c r="AJ68" s="10">
        <f>IF((-$AI68+$AH68*AJ$3)&gt;AJ67,-$AI68+$AH68*AJ$3,MAX(-$AI68+$AH68*AJ$3,0.3*MAX(AJ$4:AJ67)))</f>
        <v>12.237670111997311</v>
      </c>
      <c r="AK68" s="10">
        <f>IF((-$AI68+$AH68*AK$3)&gt;AK67,-$AI68+$AH68*AK$3,MAX(-$AI68+$AH68*AK$3,0.3*MAX(AK$4:AK67)))</f>
        <v>10.768900397563421</v>
      </c>
      <c r="AL68" s="10">
        <f>IF((-$AI68+$AH68*AL$3)&gt;AL67,-$AI68+$AH68*AL$3,MAX(-$AI68+$AH68*AL$3,0.3*MAX(AL$4:AL67)))</f>
        <v>9.2160000000000011</v>
      </c>
      <c r="AM68" s="10">
        <f>IF((-$AI68+$AH68*AM$3)&gt;AM67,-$AI68+$AH68*AM$3,MAX(-$AI68+$AH68*AM$3,0.3*MAX(AM$4:AM67)))</f>
        <v>7.5626072753532227</v>
      </c>
      <c r="AN68" s="10">
        <f>IF((-$AI68+$AH68*AN$3)&gt;AN67,-$AI68+$AH68*AN$3,MAX(-$AI68+$AH68*AN$3,0.3*MAX(AN$4:AN67)))</f>
        <v>5.7862503368816292</v>
      </c>
      <c r="AO68" s="10">
        <f>IF((-$AI68+$AH68*AO$3)&gt;AO67,-$AI68+$AH68*AO$3,MAX(-$AI68+$AH68*AO$3,0.3*MAX(AO$4:AO67)))</f>
        <v>3.8545770250776279</v>
      </c>
      <c r="AP68" s="10">
        <f>IF((-$AI68+$AH68*AP$3)&gt;AP67,-$AI68+$AH68*AP$3,MAX(-$AI68+$AH68*AP$3,0.3*MAX(AP$4:AP67)))</f>
        <v>1.7179335983756161</v>
      </c>
      <c r="AQ68" s="10">
        <f>IF((-$AI68+$AH68*AQ$3)&gt;AQ67,-$AI68+$AH68*AQ$3,MAX(-$AI68+$AH68*AQ$3,0.3*MAX(AQ$4:AQ67)))</f>
        <v>1.1248254607883557</v>
      </c>
      <c r="AR68" s="10">
        <f>IF((-$AI68+$AH68*AR$3)&gt;AR67,-$AI68+$AH68*AR$3,MAX(-$AI68+$AH68*AR$3,0.3*MAX(AR$4:AR67)))</f>
        <v>0.75</v>
      </c>
      <c r="AS68" s="10">
        <f>IF((-$AI68+$AH68*AS$3)&gt;AS67,-$AI68+$AH68*AS$3,MAX(-$AI68+$AH68*AS$3,0.3*MAX(AS$4:AS67)))</f>
        <v>0.37487532368147125</v>
      </c>
    </row>
    <row r="69" spans="3:45">
      <c r="C69" s="1">
        <f t="shared" si="12"/>
        <v>36</v>
      </c>
      <c r="D69" s="3">
        <f t="shared" si="3"/>
        <v>0.32958368660043291</v>
      </c>
      <c r="E69" s="2">
        <f t="shared" si="4"/>
        <v>0.25980762113533162</v>
      </c>
      <c r="F69" s="2">
        <f t="shared" si="5"/>
        <v>0.23021728866442678</v>
      </c>
      <c r="G69" s="2">
        <f t="shared" si="6"/>
        <v>0.26832815729997478</v>
      </c>
      <c r="H69" s="2"/>
      <c r="J69" s="7">
        <v>65</v>
      </c>
      <c r="K69" s="17">
        <f t="shared" si="7"/>
        <v>16.899999999999999</v>
      </c>
      <c r="L69" s="10">
        <f t="shared" si="18"/>
        <v>29.068883707497267</v>
      </c>
      <c r="M69" s="10">
        <f t="shared" si="16"/>
        <v>27.577164466275349</v>
      </c>
      <c r="N69" s="10">
        <f t="shared" si="16"/>
        <v>26</v>
      </c>
      <c r="O69" s="10">
        <f t="shared" si="16"/>
        <v>24.320773014030618</v>
      </c>
      <c r="P69" s="10">
        <f t="shared" si="16"/>
        <v>22.516660498395407</v>
      </c>
      <c r="Q69" s="10">
        <f t="shared" si="16"/>
        <v>20.554804791094465</v>
      </c>
      <c r="R69" s="10">
        <f t="shared" si="16"/>
        <v>18.384776310850235</v>
      </c>
      <c r="S69" s="10">
        <f t="shared" si="16"/>
        <v>15.921683328090657</v>
      </c>
      <c r="T69" s="10">
        <f t="shared" si="16"/>
        <v>13</v>
      </c>
      <c r="U69" s="10">
        <f t="shared" si="16"/>
        <v>9.1923881554251174</v>
      </c>
      <c r="V69" s="7">
        <v>65</v>
      </c>
      <c r="W69" s="6">
        <f t="shared" si="9"/>
        <v>16.899999999999999</v>
      </c>
      <c r="X69" s="10">
        <f t="shared" si="19"/>
        <v>14</v>
      </c>
      <c r="Y69" s="10">
        <f t="shared" si="17"/>
        <v>12</v>
      </c>
      <c r="Z69" s="10">
        <f t="shared" si="17"/>
        <v>11</v>
      </c>
      <c r="AA69" s="10">
        <f t="shared" si="17"/>
        <v>9</v>
      </c>
      <c r="AB69" s="10">
        <f t="shared" si="17"/>
        <v>8</v>
      </c>
      <c r="AC69" s="10">
        <f t="shared" si="17"/>
        <v>8</v>
      </c>
      <c r="AD69" s="10">
        <f t="shared" si="17"/>
        <v>7</v>
      </c>
      <c r="AE69" s="10">
        <f t="shared" si="17"/>
        <v>6</v>
      </c>
      <c r="AF69" s="10">
        <f t="shared" si="17"/>
        <v>5</v>
      </c>
      <c r="AG69" s="10">
        <f t="shared" si="17"/>
        <v>4</v>
      </c>
      <c r="AH69" s="7">
        <v>65</v>
      </c>
      <c r="AI69" s="6">
        <f t="shared" si="11"/>
        <v>16.899999999999999</v>
      </c>
      <c r="AJ69" s="10">
        <f>IF((-$AI69+$AH69*AJ$3)&gt;AJ68,-$AI69+$AH69*AJ$3,MAX(-$AI69+$AH69*AJ$3,0.3*MAX(AJ$4:AJ68)))</f>
        <v>12.168883707497269</v>
      </c>
      <c r="AK69" s="10">
        <f>IF((-$AI69+$AH69*AK$3)&gt;AK68,-$AI69+$AH69*AK$3,MAX(-$AI69+$AH69*AK$3,0.3*MAX(AK$4:AK68)))</f>
        <v>10.67716446627535</v>
      </c>
      <c r="AL69" s="10">
        <f>IF((-$AI69+$AH69*AL$3)&gt;AL68,-$AI69+$AH69*AL$3,MAX(-$AI69+$AH69*AL$3,0.3*MAX(AL$4:AL68)))</f>
        <v>9.1000000000000014</v>
      </c>
      <c r="AM69" s="10">
        <f>IF((-$AI69+$AH69*AM$3)&gt;AM68,-$AI69+$AH69*AM$3,MAX(-$AI69+$AH69*AM$3,0.3*MAX(AM$4:AM68)))</f>
        <v>7.420773014030619</v>
      </c>
      <c r="AN69" s="10">
        <f>IF((-$AI69+$AH69*AN$3)&gt;AN68,-$AI69+$AH69*AN$3,MAX(-$AI69+$AH69*AN$3,0.3*MAX(AN$4:AN68)))</f>
        <v>5.616660498395408</v>
      </c>
      <c r="AO69" s="10">
        <f>IF((-$AI69+$AH69*AO$3)&gt;AO68,-$AI69+$AH69*AO$3,MAX(-$AI69+$AH69*AO$3,0.3*MAX(AO$4:AO68)))</f>
        <v>3.6548047910944668</v>
      </c>
      <c r="AP69" s="10">
        <f>IF((-$AI69+$AH69*AP$3)&gt;AP68,-$AI69+$AH69*AP$3,MAX(-$AI69+$AH69*AP$3,0.3*MAX(AP$4:AP68)))</f>
        <v>1.4998484809834995</v>
      </c>
      <c r="AQ69" s="10">
        <f>IF((-$AI69+$AH69*AQ$3)&gt;AQ68,-$AI69+$AH69*AQ$3,MAX(-$AI69+$AH69*AQ$3,0.3*MAX(AQ$4:AQ68)))</f>
        <v>1.1248254607883557</v>
      </c>
      <c r="AR69" s="10">
        <f>IF((-$AI69+$AH69*AR$3)&gt;AR68,-$AI69+$AH69*AR$3,MAX(-$AI69+$AH69*AR$3,0.3*MAX(AR$4:AR68)))</f>
        <v>0.75</v>
      </c>
      <c r="AS69" s="10">
        <f>IF((-$AI69+$AH69*AS$3)&gt;AS68,-$AI69+$AH69*AS$3,MAX(-$AI69+$AH69*AS$3,0.3*MAX(AS$4:AS68)))</f>
        <v>0.37487532368147125</v>
      </c>
    </row>
    <row r="70" spans="3:45">
      <c r="C70" s="1">
        <f t="shared" si="12"/>
        <v>35</v>
      </c>
      <c r="D70" s="3">
        <f t="shared" ref="D70:D95" si="20">LN($C70-9)/10</f>
        <v>0.32580965380214821</v>
      </c>
      <c r="E70" s="2">
        <f t="shared" ref="E70:E96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SQRT(0.2*($C70))/10</f>
        <v>0.26457513110645908</v>
      </c>
      <c r="H70" s="2"/>
      <c r="J70" s="7">
        <v>66</v>
      </c>
      <c r="K70" s="17">
        <f t="shared" ref="K70:K104" si="24">0.004*$J70^2</f>
        <v>17.423999999999999</v>
      </c>
      <c r="L70" s="10">
        <f t="shared" si="18"/>
        <v>29.516097302997228</v>
      </c>
      <c r="M70" s="10">
        <f t="shared" si="16"/>
        <v>28.001428534987276</v>
      </c>
      <c r="N70" s="10">
        <f t="shared" si="16"/>
        <v>26.400000000000002</v>
      </c>
      <c r="O70" s="10">
        <f t="shared" si="16"/>
        <v>24.694938752708012</v>
      </c>
      <c r="P70" s="10">
        <f t="shared" si="16"/>
        <v>22.86307065990918</v>
      </c>
      <c r="Q70" s="10">
        <f t="shared" si="16"/>
        <v>20.871032557111302</v>
      </c>
      <c r="R70" s="10">
        <f t="shared" si="16"/>
        <v>18.667619023324853</v>
      </c>
      <c r="S70" s="10">
        <f t="shared" si="16"/>
        <v>16.166632302368974</v>
      </c>
      <c r="T70" s="10">
        <f t="shared" si="16"/>
        <v>13.200000000000001</v>
      </c>
      <c r="U70" s="10">
        <f t="shared" si="16"/>
        <v>9.3338095116624267</v>
      </c>
      <c r="V70" s="7">
        <v>66</v>
      </c>
      <c r="W70" s="6">
        <f t="shared" ref="W70:W104" si="25">0.004*V70^2</f>
        <v>17.423999999999999</v>
      </c>
      <c r="X70" s="10">
        <f t="shared" si="19"/>
        <v>14</v>
      </c>
      <c r="Y70" s="10">
        <f t="shared" si="17"/>
        <v>12</v>
      </c>
      <c r="Z70" s="10">
        <f t="shared" si="17"/>
        <v>10</v>
      </c>
      <c r="AA70" s="10">
        <f t="shared" si="17"/>
        <v>9</v>
      </c>
      <c r="AB70" s="10">
        <f t="shared" si="17"/>
        <v>8</v>
      </c>
      <c r="AC70" s="10">
        <f t="shared" si="17"/>
        <v>8</v>
      </c>
      <c r="AD70" s="10">
        <f t="shared" si="17"/>
        <v>7</v>
      </c>
      <c r="AE70" s="10">
        <f t="shared" si="17"/>
        <v>6</v>
      </c>
      <c r="AF70" s="10">
        <f t="shared" si="17"/>
        <v>5</v>
      </c>
      <c r="AG70" s="10">
        <f t="shared" si="17"/>
        <v>4</v>
      </c>
      <c r="AH70" s="7">
        <v>66</v>
      </c>
      <c r="AI70" s="6">
        <f t="shared" ref="AI70:AI104" si="26">0.004*AH70^2</f>
        <v>17.423999999999999</v>
      </c>
      <c r="AJ70" s="10">
        <f>IF((-$AI70+$AH70*AJ$3)&gt;AJ69,-$AI70+$AH70*AJ$3,MAX(-$AI70+$AH70*AJ$3,0.3*MAX(AJ$4:AJ69)))</f>
        <v>12.092097302997228</v>
      </c>
      <c r="AK70" s="10">
        <f>IF((-$AI70+$AH70*AK$3)&gt;AK69,-$AI70+$AH70*AK$3,MAX(-$AI70+$AH70*AK$3,0.3*MAX(AK$4:AK69)))</f>
        <v>10.577428534987277</v>
      </c>
      <c r="AL70" s="10">
        <f>IF((-$AI70+$AH70*AL$3)&gt;AL69,-$AI70+$AH70*AL$3,MAX(-$AI70+$AH70*AL$3,0.3*MAX(AL$4:AL69)))</f>
        <v>8.9760000000000026</v>
      </c>
      <c r="AM70" s="10">
        <f>IF((-$AI70+$AH70*AM$3)&gt;AM69,-$AI70+$AH70*AM$3,MAX(-$AI70+$AH70*AM$3,0.3*MAX(AM$4:AM69)))</f>
        <v>7.2709387527080125</v>
      </c>
      <c r="AN70" s="10">
        <f>IF((-$AI70+$AH70*AN$3)&gt;AN69,-$AI70+$AH70*AN$3,MAX(-$AI70+$AH70*AN$3,0.3*MAX(AN$4:AN69)))</f>
        <v>5.4390706599091807</v>
      </c>
      <c r="AO70" s="10">
        <f>IF((-$AI70+$AH70*AO$3)&gt;AO69,-$AI70+$AH70*AO$3,MAX(-$AI70+$AH70*AO$3,0.3*MAX(AO$4:AO69)))</f>
        <v>3.447032557111303</v>
      </c>
      <c r="AP70" s="10">
        <f>IF((-$AI70+$AH70*AP$3)&gt;AP69,-$AI70+$AH70*AP$3,MAX(-$AI70+$AH70*AP$3,0.3*MAX(AP$4:AP69)))</f>
        <v>1.4998484809834995</v>
      </c>
      <c r="AQ70" s="10">
        <f>IF((-$AI70+$AH70*AQ$3)&gt;AQ69,-$AI70+$AH70*AQ$3,MAX(-$AI70+$AH70*AQ$3,0.3*MAX(AQ$4:AQ69)))</f>
        <v>1.1248254607883557</v>
      </c>
      <c r="AR70" s="10">
        <f>IF((-$AI70+$AH70*AR$3)&gt;AR69,-$AI70+$AH70*AR$3,MAX(-$AI70+$AH70*AR$3,0.3*MAX(AR$4:AR69)))</f>
        <v>0.75</v>
      </c>
      <c r="AS70" s="10">
        <f>IF((-$AI70+$AH70*AS$3)&gt;AS69,-$AI70+$AH70*AS$3,MAX(-$AI70+$AH70*AS$3,0.3*MAX(AS$4:AS69)))</f>
        <v>0.37487532368147125</v>
      </c>
    </row>
    <row r="71" spans="3:45">
      <c r="C71" s="1">
        <f t="shared" ref="C71:C93" si="27">C70-1</f>
        <v>34</v>
      </c>
      <c r="D71" s="3">
        <f t="shared" si="20"/>
        <v>0.32188758248682003</v>
      </c>
      <c r="E71" s="2">
        <f t="shared" si="21"/>
        <v>0.25</v>
      </c>
      <c r="F71" s="2">
        <f t="shared" si="22"/>
        <v>0.22135943621178655</v>
      </c>
      <c r="G71" s="2">
        <f t="shared" si="23"/>
        <v>0.26076809620810593</v>
      </c>
      <c r="H71" s="2"/>
      <c r="J71" s="7">
        <v>67</v>
      </c>
      <c r="K71" s="17">
        <f t="shared" si="24"/>
        <v>17.956</v>
      </c>
      <c r="L71" s="10">
        <f t="shared" si="18"/>
        <v>29.963310898497184</v>
      </c>
      <c r="M71" s="10">
        <f t="shared" si="16"/>
        <v>28.425692603699208</v>
      </c>
      <c r="N71" s="10">
        <f t="shared" si="16"/>
        <v>26.8</v>
      </c>
      <c r="O71" s="10">
        <f t="shared" si="16"/>
        <v>25.069104491385406</v>
      </c>
      <c r="P71" s="10">
        <f t="shared" si="16"/>
        <v>23.209480821422957</v>
      </c>
      <c r="Q71" s="10">
        <f t="shared" si="16"/>
        <v>21.187260323128143</v>
      </c>
      <c r="R71" s="10">
        <f t="shared" si="16"/>
        <v>18.950461735799472</v>
      </c>
      <c r="S71" s="10">
        <f t="shared" si="16"/>
        <v>16.411581276647293</v>
      </c>
      <c r="T71" s="10">
        <f t="shared" si="16"/>
        <v>13.4</v>
      </c>
      <c r="U71" s="10">
        <f t="shared" si="16"/>
        <v>9.4752308678997359</v>
      </c>
      <c r="V71" s="7">
        <v>67</v>
      </c>
      <c r="W71" s="6">
        <f t="shared" si="25"/>
        <v>17.956</v>
      </c>
      <c r="X71" s="10">
        <f t="shared" si="19"/>
        <v>14</v>
      </c>
      <c r="Y71" s="10">
        <f t="shared" si="17"/>
        <v>12</v>
      </c>
      <c r="Z71" s="10">
        <f t="shared" si="17"/>
        <v>10</v>
      </c>
      <c r="AA71" s="10">
        <f t="shared" si="17"/>
        <v>9</v>
      </c>
      <c r="AB71" s="10">
        <f t="shared" si="17"/>
        <v>8</v>
      </c>
      <c r="AC71" s="10">
        <f t="shared" si="17"/>
        <v>8</v>
      </c>
      <c r="AD71" s="10">
        <f t="shared" si="17"/>
        <v>7</v>
      </c>
      <c r="AE71" s="10">
        <f t="shared" si="17"/>
        <v>6</v>
      </c>
      <c r="AF71" s="10">
        <f t="shared" si="17"/>
        <v>5</v>
      </c>
      <c r="AG71" s="10">
        <f t="shared" si="17"/>
        <v>4</v>
      </c>
      <c r="AH71" s="7">
        <v>67</v>
      </c>
      <c r="AI71" s="6">
        <f t="shared" si="26"/>
        <v>17.956</v>
      </c>
      <c r="AJ71" s="10">
        <f>IF((-$AI71+$AH71*AJ$3)&gt;AJ70,-$AI71+$AH71*AJ$3,MAX(-$AI71+$AH71*AJ$3,0.3*MAX(AJ$4:AJ70)))</f>
        <v>12.007310898497185</v>
      </c>
      <c r="AK71" s="10">
        <f>IF((-$AI71+$AH71*AK$3)&gt;AK70,-$AI71+$AH71*AK$3,MAX(-$AI71+$AH71*AK$3,0.3*MAX(AK$4:AK70)))</f>
        <v>10.469692603699208</v>
      </c>
      <c r="AL71" s="10">
        <f>IF((-$AI71+$AH71*AL$3)&gt;AL70,-$AI71+$AH71*AL$3,MAX(-$AI71+$AH71*AL$3,0.3*MAX(AL$4:AL70)))</f>
        <v>8.8440000000000012</v>
      </c>
      <c r="AM71" s="10">
        <f>IF((-$AI71+$AH71*AM$3)&gt;AM70,-$AI71+$AH71*AM$3,MAX(-$AI71+$AH71*AM$3,0.3*MAX(AM$4:AM70)))</f>
        <v>7.1131044913854069</v>
      </c>
      <c r="AN71" s="10">
        <f>IF((-$AI71+$AH71*AN$3)&gt;AN70,-$AI71+$AH71*AN$3,MAX(-$AI71+$AH71*AN$3,0.3*MAX(AN$4:AN70)))</f>
        <v>5.2534808214229578</v>
      </c>
      <c r="AO71" s="10">
        <f>IF((-$AI71+$AH71*AO$3)&gt;AO70,-$AI71+$AH71*AO$3,MAX(-$AI71+$AH71*AO$3,0.3*MAX(AO$4:AO70)))</f>
        <v>3.2312603231281436</v>
      </c>
      <c r="AP71" s="10">
        <f>IF((-$AI71+$AH71*AP$3)&gt;AP70,-$AI71+$AH71*AP$3,MAX(-$AI71+$AH71*AP$3,0.3*MAX(AP$4:AP70)))</f>
        <v>1.4998484809834995</v>
      </c>
      <c r="AQ71" s="10">
        <f>IF((-$AI71+$AH71*AQ$3)&gt;AQ70,-$AI71+$AH71*AQ$3,MAX(-$AI71+$AH71*AQ$3,0.3*MAX(AQ$4:AQ70)))</f>
        <v>1.1248254607883557</v>
      </c>
      <c r="AR71" s="10">
        <f>IF((-$AI71+$AH71*AR$3)&gt;AR70,-$AI71+$AH71*AR$3,MAX(-$AI71+$AH71*AR$3,0.3*MAX(AR$4:AR70)))</f>
        <v>0.75</v>
      </c>
      <c r="AS71" s="10">
        <f>IF((-$AI71+$AH71*AS$3)&gt;AS70,-$AI71+$AH71*AS$3,MAX(-$AI71+$AH71*AS$3,0.3*MAX(AS$4:AS70)))</f>
        <v>0.37487532368147125</v>
      </c>
    </row>
    <row r="72" spans="3:45">
      <c r="C72" s="1">
        <f t="shared" si="27"/>
        <v>33</v>
      </c>
      <c r="D72" s="3">
        <f t="shared" si="20"/>
        <v>0.31780538303479455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0.25690465157330256</v>
      </c>
      <c r="H72" s="2"/>
      <c r="J72" s="7">
        <v>68</v>
      </c>
      <c r="K72" s="17">
        <f t="shared" si="24"/>
        <v>18.495999999999999</v>
      </c>
      <c r="L72" s="10">
        <f t="shared" si="18"/>
        <v>30.410524493997144</v>
      </c>
      <c r="M72" s="10">
        <f t="shared" si="16"/>
        <v>28.849956672411135</v>
      </c>
      <c r="N72" s="10">
        <f t="shared" si="16"/>
        <v>27.200000000000003</v>
      </c>
      <c r="O72" s="10">
        <f t="shared" si="16"/>
        <v>25.443270230062801</v>
      </c>
      <c r="P72" s="10">
        <f t="shared" si="16"/>
        <v>23.555890982936731</v>
      </c>
      <c r="Q72" s="10">
        <f t="shared" si="16"/>
        <v>21.50348808914498</v>
      </c>
      <c r="R72" s="10">
        <f t="shared" si="16"/>
        <v>19.233304448274094</v>
      </c>
      <c r="S72" s="10">
        <f t="shared" si="16"/>
        <v>16.656530250925609</v>
      </c>
      <c r="T72" s="10">
        <f t="shared" si="16"/>
        <v>13.600000000000001</v>
      </c>
      <c r="U72" s="10">
        <f t="shared" si="16"/>
        <v>9.6166522241370469</v>
      </c>
      <c r="V72" s="7">
        <v>68</v>
      </c>
      <c r="W72" s="6">
        <f t="shared" si="25"/>
        <v>18.495999999999999</v>
      </c>
      <c r="X72" s="10">
        <f t="shared" si="19"/>
        <v>13</v>
      </c>
      <c r="Y72" s="10">
        <f t="shared" si="17"/>
        <v>12</v>
      </c>
      <c r="Z72" s="10">
        <f t="shared" si="17"/>
        <v>10</v>
      </c>
      <c r="AA72" s="10">
        <f t="shared" si="17"/>
        <v>9</v>
      </c>
      <c r="AB72" s="10">
        <f t="shared" si="17"/>
        <v>8</v>
      </c>
      <c r="AC72" s="10">
        <f t="shared" si="17"/>
        <v>8</v>
      </c>
      <c r="AD72" s="10">
        <f t="shared" si="17"/>
        <v>7</v>
      </c>
      <c r="AE72" s="10">
        <f t="shared" si="17"/>
        <v>6</v>
      </c>
      <c r="AF72" s="10">
        <f t="shared" si="17"/>
        <v>5</v>
      </c>
      <c r="AG72" s="10">
        <f t="shared" si="17"/>
        <v>4</v>
      </c>
      <c r="AH72" s="7">
        <v>68</v>
      </c>
      <c r="AI72" s="6">
        <f t="shared" si="26"/>
        <v>18.495999999999999</v>
      </c>
      <c r="AJ72" s="10">
        <f>IF((-$AI72+$AH72*AJ$3)&gt;AJ71,-$AI72+$AH72*AJ$3,MAX(-$AI72+$AH72*AJ$3,0.3*MAX(AJ$4:AJ71)))</f>
        <v>11.914524493997146</v>
      </c>
      <c r="AK72" s="10">
        <f>IF((-$AI72+$AH72*AK$3)&gt;AK71,-$AI72+$AH72*AK$3,MAX(-$AI72+$AH72*AK$3,0.3*MAX(AK$4:AK71)))</f>
        <v>10.353956672411137</v>
      </c>
      <c r="AL72" s="10">
        <f>IF((-$AI72+$AH72*AL$3)&gt;AL71,-$AI72+$AH72*AL$3,MAX(-$AI72+$AH72*AL$3,0.3*MAX(AL$4:AL71)))</f>
        <v>8.7040000000000042</v>
      </c>
      <c r="AM72" s="10">
        <f>IF((-$AI72+$AH72*AM$3)&gt;AM71,-$AI72+$AH72*AM$3,MAX(-$AI72+$AH72*AM$3,0.3*MAX(AM$4:AM71)))</f>
        <v>6.9472702300628022</v>
      </c>
      <c r="AN72" s="10">
        <f>IF((-$AI72+$AH72*AN$3)&gt;AN71,-$AI72+$AH72*AN$3,MAX(-$AI72+$AH72*AN$3,0.3*MAX(AN$4:AN71)))</f>
        <v>5.0598909829367322</v>
      </c>
      <c r="AO72" s="10">
        <f>IF((-$AI72+$AH72*AO$3)&gt;AO71,-$AI72+$AH72*AO$3,MAX(-$AI72+$AH72*AO$3,0.3*MAX(AO$4:AO71)))</f>
        <v>3.0074880891449816</v>
      </c>
      <c r="AP72" s="10">
        <f>IF((-$AI72+$AH72*AP$3)&gt;AP71,-$AI72+$AH72*AP$3,MAX(-$AI72+$AH72*AP$3,0.3*MAX(AP$4:AP71)))</f>
        <v>1.4998484809834995</v>
      </c>
      <c r="AQ72" s="10">
        <f>IF((-$AI72+$AH72*AQ$3)&gt;AQ71,-$AI72+$AH72*AQ$3,MAX(-$AI72+$AH72*AQ$3,0.3*MAX(AQ$4:AQ71)))</f>
        <v>1.1248254607883557</v>
      </c>
      <c r="AR72" s="10">
        <f>IF((-$AI72+$AH72*AR$3)&gt;AR71,-$AI72+$AH72*AR$3,MAX(-$AI72+$AH72*AR$3,0.3*MAX(AR$4:AR71)))</f>
        <v>0.75</v>
      </c>
      <c r="AS72" s="10">
        <f>IF((-$AI72+$AH72*AS$3)&gt;AS71,-$AI72+$AH72*AS$3,MAX(-$AI72+$AH72*AS$3,0.3*MAX(AS$4:AS71)))</f>
        <v>0.37487532368147125</v>
      </c>
    </row>
    <row r="73" spans="3:45">
      <c r="C73" s="1">
        <f t="shared" si="27"/>
        <v>32</v>
      </c>
      <c r="D73" s="3">
        <f t="shared" si="20"/>
        <v>0.31354942159291499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0.25298221281347033</v>
      </c>
      <c r="H73" s="2"/>
      <c r="J73" s="7">
        <v>69</v>
      </c>
      <c r="K73" s="17">
        <f t="shared" si="24"/>
        <v>19.044</v>
      </c>
      <c r="L73" s="10">
        <f t="shared" si="18"/>
        <v>30.857738089497101</v>
      </c>
      <c r="M73" s="10">
        <f t="shared" si="16"/>
        <v>29.274220741123063</v>
      </c>
      <c r="N73" s="10">
        <f t="shared" si="16"/>
        <v>27.6</v>
      </c>
      <c r="O73" s="10">
        <f t="shared" si="16"/>
        <v>25.817435968740195</v>
      </c>
      <c r="P73" s="10">
        <f t="shared" si="16"/>
        <v>23.902301144450508</v>
      </c>
      <c r="Q73" s="10">
        <f t="shared" si="16"/>
        <v>21.819715855161817</v>
      </c>
      <c r="R73" s="10">
        <f t="shared" si="16"/>
        <v>19.516147160748712</v>
      </c>
      <c r="S73" s="10">
        <f t="shared" si="16"/>
        <v>16.901479225203929</v>
      </c>
      <c r="T73" s="10">
        <f t="shared" si="16"/>
        <v>13.8</v>
      </c>
      <c r="U73" s="10">
        <f t="shared" si="16"/>
        <v>9.7580735803743561</v>
      </c>
      <c r="V73" s="7">
        <v>69</v>
      </c>
      <c r="W73" s="6">
        <f t="shared" si="25"/>
        <v>19.044</v>
      </c>
      <c r="X73" s="10">
        <f t="shared" si="19"/>
        <v>13</v>
      </c>
      <c r="Y73" s="10">
        <f t="shared" si="17"/>
        <v>12</v>
      </c>
      <c r="Z73" s="10">
        <f t="shared" si="17"/>
        <v>10</v>
      </c>
      <c r="AA73" s="10">
        <f t="shared" si="17"/>
        <v>9</v>
      </c>
      <c r="AB73" s="10">
        <f t="shared" si="17"/>
        <v>8</v>
      </c>
      <c r="AC73" s="10">
        <f t="shared" si="17"/>
        <v>8</v>
      </c>
      <c r="AD73" s="10">
        <f t="shared" si="17"/>
        <v>7</v>
      </c>
      <c r="AE73" s="10">
        <f t="shared" si="17"/>
        <v>6</v>
      </c>
      <c r="AF73" s="10">
        <f t="shared" si="17"/>
        <v>5</v>
      </c>
      <c r="AG73" s="10">
        <f t="shared" si="17"/>
        <v>4</v>
      </c>
      <c r="AH73" s="7">
        <v>69</v>
      </c>
      <c r="AI73" s="6">
        <f t="shared" si="26"/>
        <v>19.044</v>
      </c>
      <c r="AJ73" s="10">
        <f>IF((-$AI73+$AH73*AJ$3)&gt;AJ72,-$AI73+$AH73*AJ$3,MAX(-$AI73+$AH73*AJ$3,0.3*MAX(AJ$4:AJ72)))</f>
        <v>11.8137380894971</v>
      </c>
      <c r="AK73" s="10">
        <f>IF((-$AI73+$AH73*AK$3)&gt;AK72,-$AI73+$AH73*AK$3,MAX(-$AI73+$AH73*AK$3,0.3*MAX(AK$4:AK72)))</f>
        <v>10.230220741123063</v>
      </c>
      <c r="AL73" s="10">
        <f>IF((-$AI73+$AH73*AL$3)&gt;AL72,-$AI73+$AH73*AL$3,MAX(-$AI73+$AH73*AL$3,0.3*MAX(AL$4:AL72)))</f>
        <v>8.5560000000000009</v>
      </c>
      <c r="AM73" s="10">
        <f>IF((-$AI73+$AH73*AM$3)&gt;AM72,-$AI73+$AH73*AM$3,MAX(-$AI73+$AH73*AM$3,0.3*MAX(AM$4:AM72)))</f>
        <v>6.7734359687401948</v>
      </c>
      <c r="AN73" s="10">
        <f>IF((-$AI73+$AH73*AN$3)&gt;AN72,-$AI73+$AH73*AN$3,MAX(-$AI73+$AH73*AN$3,0.3*MAX(AN$4:AN72)))</f>
        <v>4.8583011444505075</v>
      </c>
      <c r="AO73" s="10">
        <f>IF((-$AI73+$AH73*AO$3)&gt;AO72,-$AI73+$AH73*AO$3,MAX(-$AI73+$AH73*AO$3,0.3*MAX(AO$4:AO72)))</f>
        <v>2.7757158551618168</v>
      </c>
      <c r="AP73" s="10">
        <f>IF((-$AI73+$AH73*AP$3)&gt;AP72,-$AI73+$AH73*AP$3,MAX(-$AI73+$AH73*AP$3,0.3*MAX(AP$4:AP72)))</f>
        <v>1.4998484809834995</v>
      </c>
      <c r="AQ73" s="10">
        <f>IF((-$AI73+$AH73*AQ$3)&gt;AQ72,-$AI73+$AH73*AQ$3,MAX(-$AI73+$AH73*AQ$3,0.3*MAX(AQ$4:AQ72)))</f>
        <v>1.1248254607883557</v>
      </c>
      <c r="AR73" s="10">
        <f>IF((-$AI73+$AH73*AR$3)&gt;AR72,-$AI73+$AH73*AR$3,MAX(-$AI73+$AH73*AR$3,0.3*MAX(AR$4:AR72)))</f>
        <v>0.75</v>
      </c>
      <c r="AS73" s="10">
        <f>IF((-$AI73+$AH73*AS$3)&gt;AS72,-$AI73+$AH73*AS$3,MAX(-$AI73+$AH73*AS$3,0.3*MAX(AS$4:AS72)))</f>
        <v>0.37487532368147125</v>
      </c>
    </row>
    <row r="74" spans="3:45">
      <c r="C74" s="1">
        <f t="shared" si="27"/>
        <v>31</v>
      </c>
      <c r="D74" s="3">
        <f t="shared" si="20"/>
        <v>0.30910424533583158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0.24899799195977462</v>
      </c>
      <c r="H74" s="2"/>
      <c r="J74" s="7">
        <v>70</v>
      </c>
      <c r="K74" s="17">
        <f t="shared" si="24"/>
        <v>19.600000000000001</v>
      </c>
      <c r="L74" s="10">
        <f t="shared" si="18"/>
        <v>31.304951684997057</v>
      </c>
      <c r="M74" s="10">
        <f t="shared" si="16"/>
        <v>29.698484809834991</v>
      </c>
      <c r="N74" s="10">
        <f t="shared" si="16"/>
        <v>28</v>
      </c>
      <c r="O74" s="10">
        <f t="shared" si="16"/>
        <v>26.191601707417586</v>
      </c>
      <c r="P74" s="10">
        <f t="shared" si="16"/>
        <v>24.248711305964282</v>
      </c>
      <c r="Q74" s="10">
        <f t="shared" si="16"/>
        <v>22.135943621178654</v>
      </c>
      <c r="R74" s="10">
        <f t="shared" si="16"/>
        <v>19.798989873223331</v>
      </c>
      <c r="S74" s="10">
        <f t="shared" si="16"/>
        <v>17.146428199482244</v>
      </c>
      <c r="T74" s="10">
        <f t="shared" si="16"/>
        <v>14</v>
      </c>
      <c r="U74" s="10">
        <f t="shared" si="16"/>
        <v>9.8994949366116654</v>
      </c>
      <c r="V74" s="7">
        <v>70</v>
      </c>
      <c r="W74" s="6">
        <f t="shared" si="25"/>
        <v>19.600000000000001</v>
      </c>
      <c r="X74" s="10">
        <f t="shared" si="19"/>
        <v>13</v>
      </c>
      <c r="Y74" s="10">
        <f t="shared" si="17"/>
        <v>12</v>
      </c>
      <c r="Z74" s="10">
        <f t="shared" si="17"/>
        <v>10</v>
      </c>
      <c r="AA74" s="10">
        <f t="shared" si="17"/>
        <v>9</v>
      </c>
      <c r="AB74" s="10">
        <f t="shared" si="17"/>
        <v>8</v>
      </c>
      <c r="AC74" s="10">
        <f t="shared" si="17"/>
        <v>8</v>
      </c>
      <c r="AD74" s="10">
        <f t="shared" si="17"/>
        <v>7</v>
      </c>
      <c r="AE74" s="10">
        <f t="shared" si="17"/>
        <v>6</v>
      </c>
      <c r="AF74" s="10">
        <f t="shared" si="17"/>
        <v>5</v>
      </c>
      <c r="AG74" s="10">
        <f t="shared" si="17"/>
        <v>4</v>
      </c>
      <c r="AH74" s="7">
        <v>70</v>
      </c>
      <c r="AI74" s="6">
        <f t="shared" si="26"/>
        <v>19.600000000000001</v>
      </c>
      <c r="AJ74" s="10">
        <f>IF((-$AI74+$AH74*AJ$3)&gt;AJ73,-$AI74+$AH74*AJ$3,MAX(-$AI74+$AH74*AJ$3,0.3*MAX(AJ$4:AJ73)))</f>
        <v>11.704951684997056</v>
      </c>
      <c r="AK74" s="10">
        <f>IF((-$AI74+$AH74*AK$3)&gt;AK73,-$AI74+$AH74*AK$3,MAX(-$AI74+$AH74*AK$3,0.3*MAX(AK$4:AK73)))</f>
        <v>10.098484809834989</v>
      </c>
      <c r="AL74" s="10">
        <f>IF((-$AI74+$AH74*AL$3)&gt;AL73,-$AI74+$AH74*AL$3,MAX(-$AI74+$AH74*AL$3,0.3*MAX(AL$4:AL73)))</f>
        <v>8.3999999999999986</v>
      </c>
      <c r="AM74" s="10">
        <f>IF((-$AI74+$AH74*AM$3)&gt;AM73,-$AI74+$AH74*AM$3,MAX(-$AI74+$AH74*AM$3,0.3*MAX(AM$4:AM73)))</f>
        <v>6.5916017074175848</v>
      </c>
      <c r="AN74" s="10">
        <f>IF((-$AI74+$AH74*AN$3)&gt;AN73,-$AI74+$AH74*AN$3,MAX(-$AI74+$AH74*AN$3,0.3*MAX(AN$4:AN73)))</f>
        <v>4.6487113059642802</v>
      </c>
      <c r="AO74" s="10">
        <f>IF((-$AI74+$AH74*AO$3)&gt;AO73,-$AI74+$AH74*AO$3,MAX(-$AI74+$AH74*AO$3,0.3*MAX(AO$4:AO73)))</f>
        <v>2.535943621178653</v>
      </c>
      <c r="AP74" s="10">
        <f>IF((-$AI74+$AH74*AP$3)&gt;AP73,-$AI74+$AH74*AP$3,MAX(-$AI74+$AH74*AP$3,0.3*MAX(AP$4:AP73)))</f>
        <v>1.4998484809834995</v>
      </c>
      <c r="AQ74" s="10">
        <f>IF((-$AI74+$AH74*AQ$3)&gt;AQ73,-$AI74+$AH74*AQ$3,MAX(-$AI74+$AH74*AQ$3,0.3*MAX(AQ$4:AQ73)))</f>
        <v>1.1248254607883557</v>
      </c>
      <c r="AR74" s="10">
        <f>IF((-$AI74+$AH74*AR$3)&gt;AR73,-$AI74+$AH74*AR$3,MAX(-$AI74+$AH74*AR$3,0.3*MAX(AR$4:AR73)))</f>
        <v>0.75</v>
      </c>
      <c r="AS74" s="10">
        <f>IF((-$AI74+$AH74*AS$3)&gt;AS73,-$AI74+$AH74*AS$3,MAX(-$AI74+$AH74*AS$3,0.3*MAX(AS$4:AS73)))</f>
        <v>0.37487532368147125</v>
      </c>
    </row>
    <row r="75" spans="3:45">
      <c r="C75" s="1">
        <f t="shared" si="27"/>
        <v>30</v>
      </c>
      <c r="D75" s="3">
        <f t="shared" si="20"/>
        <v>0.30445224377234231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0.2449489742783178</v>
      </c>
      <c r="H75" s="2"/>
      <c r="J75" s="7">
        <v>71</v>
      </c>
      <c r="K75" s="17">
        <f t="shared" si="24"/>
        <v>20.164000000000001</v>
      </c>
      <c r="L75" s="10">
        <f t="shared" si="18"/>
        <v>31.752165280497017</v>
      </c>
      <c r="M75" s="10">
        <f t="shared" si="16"/>
        <v>30.122748878546922</v>
      </c>
      <c r="N75" s="10">
        <f t="shared" si="16"/>
        <v>28.400000000000002</v>
      </c>
      <c r="O75" s="10">
        <f t="shared" si="16"/>
        <v>26.565767446094981</v>
      </c>
      <c r="P75" s="10">
        <f t="shared" si="16"/>
        <v>24.595121467478059</v>
      </c>
      <c r="Q75" s="10">
        <f t="shared" si="16"/>
        <v>22.452171387195495</v>
      </c>
      <c r="R75" s="10">
        <f t="shared" si="16"/>
        <v>20.081832585697949</v>
      </c>
      <c r="S75" s="10">
        <f t="shared" si="16"/>
        <v>17.391377173760564</v>
      </c>
      <c r="T75" s="10">
        <f t="shared" si="16"/>
        <v>14.200000000000001</v>
      </c>
      <c r="U75" s="10">
        <f t="shared" si="16"/>
        <v>10.040916292848975</v>
      </c>
      <c r="V75" s="7">
        <v>71</v>
      </c>
      <c r="W75" s="6">
        <f t="shared" si="25"/>
        <v>20.164000000000001</v>
      </c>
      <c r="X75" s="10">
        <f t="shared" si="19"/>
        <v>13</v>
      </c>
      <c r="Y75" s="10">
        <f t="shared" si="17"/>
        <v>11</v>
      </c>
      <c r="Z75" s="10">
        <f t="shared" si="17"/>
        <v>10</v>
      </c>
      <c r="AA75" s="10">
        <f t="shared" si="17"/>
        <v>9</v>
      </c>
      <c r="AB75" s="10">
        <f t="shared" si="17"/>
        <v>8</v>
      </c>
      <c r="AC75" s="10">
        <f t="shared" si="17"/>
        <v>8</v>
      </c>
      <c r="AD75" s="10">
        <f t="shared" si="17"/>
        <v>7</v>
      </c>
      <c r="AE75" s="10">
        <f t="shared" si="17"/>
        <v>6</v>
      </c>
      <c r="AF75" s="10">
        <f t="shared" si="17"/>
        <v>5</v>
      </c>
      <c r="AG75" s="10">
        <f t="shared" si="17"/>
        <v>4</v>
      </c>
      <c r="AH75" s="7">
        <v>71</v>
      </c>
      <c r="AI75" s="6">
        <f t="shared" si="26"/>
        <v>20.164000000000001</v>
      </c>
      <c r="AJ75" s="10">
        <f>IF((-$AI75+$AH75*AJ$3)&gt;AJ74,-$AI75+$AH75*AJ$3,MAX(-$AI75+$AH75*AJ$3,0.3*MAX(AJ$4:AJ74)))</f>
        <v>11.588165280497016</v>
      </c>
      <c r="AK75" s="10">
        <f>IF((-$AI75+$AH75*AK$3)&gt;AK74,-$AI75+$AH75*AK$3,MAX(-$AI75+$AH75*AK$3,0.3*MAX(AK$4:AK74)))</f>
        <v>9.9587488785469205</v>
      </c>
      <c r="AL75" s="10">
        <f>IF((-$AI75+$AH75*AL$3)&gt;AL74,-$AI75+$AH75*AL$3,MAX(-$AI75+$AH75*AL$3,0.3*MAX(AL$4:AL74)))</f>
        <v>8.2360000000000007</v>
      </c>
      <c r="AM75" s="10">
        <f>IF((-$AI75+$AH75*AM$3)&gt;AM74,-$AI75+$AH75*AM$3,MAX(-$AI75+$AH75*AM$3,0.3*MAX(AM$4:AM74)))</f>
        <v>6.4017674460949792</v>
      </c>
      <c r="AN75" s="10">
        <f>IF((-$AI75+$AH75*AN$3)&gt;AN74,-$AI75+$AH75*AN$3,MAX(-$AI75+$AH75*AN$3,0.3*MAX(AN$4:AN74)))</f>
        <v>4.4311214674780572</v>
      </c>
      <c r="AO75" s="10">
        <f>IF((-$AI75+$AH75*AO$3)&gt;AO74,-$AI75+$AH75*AO$3,MAX(-$AI75+$AH75*AO$3,0.3*MAX(AO$4:AO74)))</f>
        <v>2.2881713871954936</v>
      </c>
      <c r="AP75" s="10">
        <f>IF((-$AI75+$AH75*AP$3)&gt;AP74,-$AI75+$AH75*AP$3,MAX(-$AI75+$AH75*AP$3,0.3*MAX(AP$4:AP74)))</f>
        <v>1.4998484809834995</v>
      </c>
      <c r="AQ75" s="10">
        <f>IF((-$AI75+$AH75*AQ$3)&gt;AQ74,-$AI75+$AH75*AQ$3,MAX(-$AI75+$AH75*AQ$3,0.3*MAX(AQ$4:AQ74)))</f>
        <v>1.1248254607883557</v>
      </c>
      <c r="AR75" s="10">
        <f>IF((-$AI75+$AH75*AR$3)&gt;AR74,-$AI75+$AH75*AR$3,MAX(-$AI75+$AH75*AR$3,0.3*MAX(AR$4:AR74)))</f>
        <v>0.75</v>
      </c>
      <c r="AS75" s="10">
        <f>IF((-$AI75+$AH75*AS$3)&gt;AS74,-$AI75+$AH75*AS$3,MAX(-$AI75+$AH75*AS$3,0.3*MAX(AS$4:AS74)))</f>
        <v>0.37487532368147125</v>
      </c>
    </row>
    <row r="76" spans="3:45">
      <c r="C76" s="1">
        <f t="shared" si="27"/>
        <v>29</v>
      </c>
      <c r="D76" s="3">
        <f t="shared" si="20"/>
        <v>0.2995732273553991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0.24083189157584592</v>
      </c>
      <c r="H76" s="2"/>
      <c r="J76" s="7">
        <v>72</v>
      </c>
      <c r="K76" s="17">
        <f t="shared" si="24"/>
        <v>20.736000000000001</v>
      </c>
      <c r="L76" s="10">
        <f t="shared" si="18"/>
        <v>32.199378875996977</v>
      </c>
      <c r="M76" s="10">
        <f t="shared" si="16"/>
        <v>30.54701294725885</v>
      </c>
      <c r="N76" s="10">
        <f t="shared" si="16"/>
        <v>28.8</v>
      </c>
      <c r="O76" s="10">
        <f t="shared" si="16"/>
        <v>26.939933184772375</v>
      </c>
      <c r="P76" s="10">
        <f t="shared" si="16"/>
        <v>24.941531628991832</v>
      </c>
      <c r="Q76" s="10">
        <f t="shared" si="16"/>
        <v>22.768399153212332</v>
      </c>
      <c r="R76" s="10">
        <f t="shared" si="16"/>
        <v>20.364675298172568</v>
      </c>
      <c r="S76" s="10">
        <f t="shared" si="16"/>
        <v>17.636326148038883</v>
      </c>
      <c r="T76" s="10">
        <f t="shared" si="16"/>
        <v>14.4</v>
      </c>
      <c r="U76" s="10">
        <f t="shared" si="16"/>
        <v>10.182337649086284</v>
      </c>
      <c r="V76" s="7">
        <v>72</v>
      </c>
      <c r="W76" s="6">
        <f t="shared" si="25"/>
        <v>20.736000000000001</v>
      </c>
      <c r="X76" s="10">
        <f t="shared" si="19"/>
        <v>13</v>
      </c>
      <c r="Y76" s="10">
        <f t="shared" si="17"/>
        <v>11</v>
      </c>
      <c r="Z76" s="10">
        <f t="shared" si="17"/>
        <v>10</v>
      </c>
      <c r="AA76" s="10">
        <f t="shared" si="17"/>
        <v>9</v>
      </c>
      <c r="AB76" s="10">
        <f t="shared" si="17"/>
        <v>8</v>
      </c>
      <c r="AC76" s="10">
        <f t="shared" si="17"/>
        <v>8</v>
      </c>
      <c r="AD76" s="10">
        <f t="shared" si="17"/>
        <v>7</v>
      </c>
      <c r="AE76" s="10">
        <f t="shared" si="17"/>
        <v>6</v>
      </c>
      <c r="AF76" s="10">
        <f t="shared" si="17"/>
        <v>5</v>
      </c>
      <c r="AG76" s="10">
        <f t="shared" si="17"/>
        <v>4</v>
      </c>
      <c r="AH76" s="7">
        <v>72</v>
      </c>
      <c r="AI76" s="6">
        <f t="shared" si="26"/>
        <v>20.736000000000001</v>
      </c>
      <c r="AJ76" s="10">
        <f>IF((-$AI76+$AH76*AJ$3)&gt;AJ75,-$AI76+$AH76*AJ$3,MAX(-$AI76+$AH76*AJ$3,0.3*MAX(AJ$4:AJ75)))</f>
        <v>11.463378875996977</v>
      </c>
      <c r="AK76" s="10">
        <f>IF((-$AI76+$AH76*AK$3)&gt;AK75,-$AI76+$AH76*AK$3,MAX(-$AI76+$AH76*AK$3,0.3*MAX(AK$4:AK75)))</f>
        <v>9.811012947258849</v>
      </c>
      <c r="AL76" s="10">
        <f>IF((-$AI76+$AH76*AL$3)&gt;AL75,-$AI76+$AH76*AL$3,MAX(-$AI76+$AH76*AL$3,0.3*MAX(AL$4:AL75)))</f>
        <v>8.0640000000000001</v>
      </c>
      <c r="AM76" s="10">
        <f>IF((-$AI76+$AH76*AM$3)&gt;AM75,-$AI76+$AH76*AM$3,MAX(-$AI76+$AH76*AM$3,0.3*MAX(AM$4:AM75)))</f>
        <v>6.2039331847723744</v>
      </c>
      <c r="AN76" s="10">
        <f>IF((-$AI76+$AH76*AN$3)&gt;AN75,-$AI76+$AH76*AN$3,MAX(-$AI76+$AH76*AN$3,0.3*MAX(AN$4:AN75)))</f>
        <v>4.2055316289918316</v>
      </c>
      <c r="AO76" s="10">
        <f>IF((-$AI76+$AH76*AO$3)&gt;AO75,-$AI76+$AH76*AO$3,MAX(-$AI76+$AH76*AO$3,0.3*MAX(AO$4:AO75)))</f>
        <v>2.0323991532123316</v>
      </c>
      <c r="AP76" s="10">
        <f>IF((-$AI76+$AH76*AP$3)&gt;AP75,-$AI76+$AH76*AP$3,MAX(-$AI76+$AH76*AP$3,0.3*MAX(AP$4:AP75)))</f>
        <v>1.4998484809834995</v>
      </c>
      <c r="AQ76" s="10">
        <f>IF((-$AI76+$AH76*AQ$3)&gt;AQ75,-$AI76+$AH76*AQ$3,MAX(-$AI76+$AH76*AQ$3,0.3*MAX(AQ$4:AQ75)))</f>
        <v>1.1248254607883557</v>
      </c>
      <c r="AR76" s="10">
        <f>IF((-$AI76+$AH76*AR$3)&gt;AR75,-$AI76+$AH76*AR$3,MAX(-$AI76+$AH76*AR$3,0.3*MAX(AR$4:AR75)))</f>
        <v>0.75</v>
      </c>
      <c r="AS76" s="10">
        <f>IF((-$AI76+$AH76*AS$3)&gt;AS75,-$AI76+$AH76*AS$3,MAX(-$AI76+$AH76*AS$3,0.3*MAX(AS$4:AS75)))</f>
        <v>0.37487532368147125</v>
      </c>
    </row>
    <row r="77" spans="3:45">
      <c r="C77" s="1">
        <f t="shared" si="27"/>
        <v>28</v>
      </c>
      <c r="D77" s="3">
        <f t="shared" si="20"/>
        <v>0.29444389791664405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0.23664319132398465</v>
      </c>
      <c r="H77" s="2"/>
      <c r="J77" s="7">
        <v>73</v>
      </c>
      <c r="K77" s="17">
        <f t="shared" si="24"/>
        <v>21.315999999999999</v>
      </c>
      <c r="L77" s="10">
        <f t="shared" si="18"/>
        <v>32.64659247149693</v>
      </c>
      <c r="M77" s="10">
        <f t="shared" si="16"/>
        <v>30.971277015970777</v>
      </c>
      <c r="N77" s="10">
        <f t="shared" si="16"/>
        <v>29.200000000000003</v>
      </c>
      <c r="O77" s="10">
        <f t="shared" si="16"/>
        <v>27.31409892344977</v>
      </c>
      <c r="P77" s="10">
        <f t="shared" si="16"/>
        <v>25.287941790505609</v>
      </c>
      <c r="Q77" s="10">
        <f t="shared" si="16"/>
        <v>23.084626919229169</v>
      </c>
      <c r="R77" s="10">
        <f t="shared" si="16"/>
        <v>20.647518010647186</v>
      </c>
      <c r="S77" s="10">
        <f t="shared" si="16"/>
        <v>17.881275122317199</v>
      </c>
      <c r="T77" s="10">
        <f t="shared" si="16"/>
        <v>14.600000000000001</v>
      </c>
      <c r="U77" s="10">
        <f t="shared" si="16"/>
        <v>10.323759005323593</v>
      </c>
      <c r="V77" s="7">
        <v>73</v>
      </c>
      <c r="W77" s="6">
        <f t="shared" si="25"/>
        <v>21.315999999999999</v>
      </c>
      <c r="X77" s="10">
        <f t="shared" si="19"/>
        <v>13</v>
      </c>
      <c r="Y77" s="10">
        <f t="shared" si="17"/>
        <v>11</v>
      </c>
      <c r="Z77" s="10">
        <f t="shared" si="17"/>
        <v>9</v>
      </c>
      <c r="AA77" s="10">
        <f t="shared" si="17"/>
        <v>9</v>
      </c>
      <c r="AB77" s="10">
        <f t="shared" si="17"/>
        <v>8</v>
      </c>
      <c r="AC77" s="10">
        <f t="shared" si="17"/>
        <v>8</v>
      </c>
      <c r="AD77" s="10">
        <f t="shared" si="17"/>
        <v>7</v>
      </c>
      <c r="AE77" s="10">
        <f t="shared" si="17"/>
        <v>6</v>
      </c>
      <c r="AF77" s="10">
        <f t="shared" si="17"/>
        <v>5</v>
      </c>
      <c r="AG77" s="10">
        <f t="shared" si="17"/>
        <v>4</v>
      </c>
      <c r="AH77" s="7">
        <v>73</v>
      </c>
      <c r="AI77" s="6">
        <f t="shared" si="26"/>
        <v>21.315999999999999</v>
      </c>
      <c r="AJ77" s="10">
        <f>IF((-$AI77+$AH77*AJ$3)&gt;AJ76,-$AI77+$AH77*AJ$3,MAX(-$AI77+$AH77*AJ$3,0.3*MAX(AJ$4:AJ76)))</f>
        <v>11.330592471496931</v>
      </c>
      <c r="AK77" s="10">
        <f>IF((-$AI77+$AH77*AK$3)&gt;AK76,-$AI77+$AH77*AK$3,MAX(-$AI77+$AH77*AK$3,0.3*MAX(AK$4:AK76)))</f>
        <v>9.6552770159707784</v>
      </c>
      <c r="AL77" s="10">
        <f>IF((-$AI77+$AH77*AL$3)&gt;AL76,-$AI77+$AH77*AL$3,MAX(-$AI77+$AH77*AL$3,0.3*MAX(AL$4:AL76)))</f>
        <v>7.8840000000000039</v>
      </c>
      <c r="AM77" s="10">
        <f>IF((-$AI77+$AH77*AM$3)&gt;AM76,-$AI77+$AH77*AM$3,MAX(-$AI77+$AH77*AM$3,0.3*MAX(AM$4:AM76)))</f>
        <v>5.9980989234497706</v>
      </c>
      <c r="AN77" s="10">
        <f>IF((-$AI77+$AH77*AN$3)&gt;AN76,-$AI77+$AH77*AN$3,MAX(-$AI77+$AH77*AN$3,0.3*MAX(AN$4:AN76)))</f>
        <v>3.9719417905056105</v>
      </c>
      <c r="AO77" s="10">
        <f>IF((-$AI77+$AH77*AO$3)&gt;AO76,-$AI77+$AH77*AO$3,MAX(-$AI77+$AH77*AO$3,0.3*MAX(AO$4:AO76)))</f>
        <v>1.8747331922020551</v>
      </c>
      <c r="AP77" s="10">
        <f>IF((-$AI77+$AH77*AP$3)&gt;AP76,-$AI77+$AH77*AP$3,MAX(-$AI77+$AH77*AP$3,0.3*MAX(AP$4:AP76)))</f>
        <v>1.4998484809834995</v>
      </c>
      <c r="AQ77" s="10">
        <f>IF((-$AI77+$AH77*AQ$3)&gt;AQ76,-$AI77+$AH77*AQ$3,MAX(-$AI77+$AH77*AQ$3,0.3*MAX(AQ$4:AQ76)))</f>
        <v>1.1248254607883557</v>
      </c>
      <c r="AR77" s="10">
        <f>IF((-$AI77+$AH77*AR$3)&gt;AR76,-$AI77+$AH77*AR$3,MAX(-$AI77+$AH77*AR$3,0.3*MAX(AR$4:AR76)))</f>
        <v>0.75</v>
      </c>
      <c r="AS77" s="10">
        <f>IF((-$AI77+$AH77*AS$3)&gt;AS76,-$AI77+$AH77*AS$3,MAX(-$AI77+$AH77*AS$3,0.3*MAX(AS$4:AS76)))</f>
        <v>0.37487532368147125</v>
      </c>
    </row>
    <row r="78" spans="3:45">
      <c r="C78" s="1">
        <f t="shared" si="27"/>
        <v>27</v>
      </c>
      <c r="D78" s="3">
        <f t="shared" si="20"/>
        <v>0.28903717578961646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0.23237900077244503</v>
      </c>
      <c r="H78" s="2"/>
      <c r="J78" s="7">
        <v>74</v>
      </c>
      <c r="K78" s="17">
        <f t="shared" si="24"/>
        <v>21.904</v>
      </c>
      <c r="L78" s="10">
        <f t="shared" si="18"/>
        <v>33.093806066996891</v>
      </c>
      <c r="M78" s="10">
        <f t="shared" si="16"/>
        <v>31.395541084682705</v>
      </c>
      <c r="N78" s="10">
        <f t="shared" si="16"/>
        <v>29.6</v>
      </c>
      <c r="O78" s="10">
        <f t="shared" si="16"/>
        <v>27.688264662127164</v>
      </c>
      <c r="P78" s="10">
        <f t="shared" si="16"/>
        <v>25.634351952019383</v>
      </c>
      <c r="Q78" s="10">
        <f t="shared" si="16"/>
        <v>23.400854685246006</v>
      </c>
      <c r="R78" s="10">
        <f t="shared" si="16"/>
        <v>20.930360723121808</v>
      </c>
      <c r="S78" s="10">
        <f t="shared" si="16"/>
        <v>18.126224096595518</v>
      </c>
      <c r="T78" s="10">
        <f t="shared" si="16"/>
        <v>14.8</v>
      </c>
      <c r="U78" s="10">
        <f t="shared" si="16"/>
        <v>10.465180361560904</v>
      </c>
      <c r="V78" s="7">
        <v>74</v>
      </c>
      <c r="W78" s="6">
        <f t="shared" si="25"/>
        <v>21.904</v>
      </c>
      <c r="X78" s="10">
        <f t="shared" si="19"/>
        <v>13</v>
      </c>
      <c r="Y78" s="10">
        <f t="shared" si="17"/>
        <v>11</v>
      </c>
      <c r="Z78" s="10">
        <f t="shared" si="17"/>
        <v>9</v>
      </c>
      <c r="AA78" s="10">
        <f t="shared" si="17"/>
        <v>9</v>
      </c>
      <c r="AB78" s="10">
        <f t="shared" si="17"/>
        <v>8</v>
      </c>
      <c r="AC78" s="10">
        <f t="shared" si="17"/>
        <v>8</v>
      </c>
      <c r="AD78" s="10">
        <f t="shared" si="17"/>
        <v>7</v>
      </c>
      <c r="AE78" s="10">
        <f t="shared" si="17"/>
        <v>6</v>
      </c>
      <c r="AF78" s="10">
        <f t="shared" si="17"/>
        <v>5</v>
      </c>
      <c r="AG78" s="10">
        <f t="shared" si="17"/>
        <v>4</v>
      </c>
      <c r="AH78" s="7">
        <v>74</v>
      </c>
      <c r="AI78" s="6">
        <f t="shared" si="26"/>
        <v>21.904</v>
      </c>
      <c r="AJ78" s="10">
        <f>IF((-$AI78+$AH78*AJ$3)&gt;AJ77,-$AI78+$AH78*AJ$3,MAX(-$AI78+$AH78*AJ$3,0.3*MAX(AJ$4:AJ77)))</f>
        <v>11.189806066996891</v>
      </c>
      <c r="AK78" s="10">
        <f>IF((-$AI78+$AH78*AK$3)&gt;AK77,-$AI78+$AH78*AK$3,MAX(-$AI78+$AH78*AK$3,0.3*MAX(AK$4:AK77)))</f>
        <v>9.4915410846827051</v>
      </c>
      <c r="AL78" s="10">
        <f>IF((-$AI78+$AH78*AL$3)&gt;AL77,-$AI78+$AH78*AL$3,MAX(-$AI78+$AH78*AL$3,0.3*MAX(AL$4:AL77)))</f>
        <v>7.6960000000000015</v>
      </c>
      <c r="AM78" s="10">
        <f>IF((-$AI78+$AH78*AM$3)&gt;AM77,-$AI78+$AH78*AM$3,MAX(-$AI78+$AH78*AM$3,0.3*MAX(AM$4:AM77)))</f>
        <v>5.7842646621271641</v>
      </c>
      <c r="AN78" s="10">
        <f>IF((-$AI78+$AH78*AN$3)&gt;AN77,-$AI78+$AH78*AN$3,MAX(-$AI78+$AH78*AN$3,0.3*MAX(AN$4:AN77)))</f>
        <v>3.7303519520193831</v>
      </c>
      <c r="AO78" s="10">
        <f>IF((-$AI78+$AH78*AO$3)&gt;AO77,-$AI78+$AH78*AO$3,MAX(-$AI78+$AH78*AO$3,0.3*MAX(AO$4:AO77)))</f>
        <v>1.8747331922020551</v>
      </c>
      <c r="AP78" s="10">
        <f>IF((-$AI78+$AH78*AP$3)&gt;AP77,-$AI78+$AH78*AP$3,MAX(-$AI78+$AH78*AP$3,0.3*MAX(AP$4:AP77)))</f>
        <v>1.4998484809834995</v>
      </c>
      <c r="AQ78" s="10">
        <f>IF((-$AI78+$AH78*AQ$3)&gt;AQ77,-$AI78+$AH78*AQ$3,MAX(-$AI78+$AH78*AQ$3,0.3*MAX(AQ$4:AQ77)))</f>
        <v>1.1248254607883557</v>
      </c>
      <c r="AR78" s="10">
        <f>IF((-$AI78+$AH78*AR$3)&gt;AR77,-$AI78+$AH78*AR$3,MAX(-$AI78+$AH78*AR$3,0.3*MAX(AR$4:AR77)))</f>
        <v>0.75</v>
      </c>
      <c r="AS78" s="10">
        <f>IF((-$AI78+$AH78*AS$3)&gt;AS77,-$AI78+$AH78*AS$3,MAX(-$AI78+$AH78*AS$3,0.3*MAX(AS$4:AS77)))</f>
        <v>0.37487532368147125</v>
      </c>
    </row>
    <row r="79" spans="3:45">
      <c r="C79" s="1">
        <f t="shared" si="27"/>
        <v>26</v>
      </c>
      <c r="D79" s="3">
        <f t="shared" si="20"/>
        <v>0.28332133440562163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0.22803508501982761</v>
      </c>
      <c r="H79" s="2"/>
      <c r="J79" s="7">
        <v>75</v>
      </c>
      <c r="K79" s="17">
        <f t="shared" si="24"/>
        <v>22.5</v>
      </c>
      <c r="L79" s="10">
        <f t="shared" si="18"/>
        <v>33.541019662496851</v>
      </c>
      <c r="M79" s="10">
        <f t="shared" si="16"/>
        <v>31.819805153394633</v>
      </c>
      <c r="N79" s="10">
        <f t="shared" si="16"/>
        <v>30</v>
      </c>
      <c r="O79" s="10">
        <f t="shared" si="16"/>
        <v>28.062430400804558</v>
      </c>
      <c r="P79" s="10">
        <f t="shared" si="16"/>
        <v>25.98076211353316</v>
      </c>
      <c r="Q79" s="10">
        <f t="shared" si="16"/>
        <v>23.717082451262847</v>
      </c>
      <c r="R79" s="10">
        <f t="shared" si="16"/>
        <v>21.213203435596427</v>
      </c>
      <c r="S79" s="10">
        <f t="shared" si="16"/>
        <v>18.371173070873834</v>
      </c>
      <c r="T79" s="10">
        <f t="shared" si="16"/>
        <v>15</v>
      </c>
      <c r="U79" s="10">
        <f t="shared" si="16"/>
        <v>10.606601717798213</v>
      </c>
      <c r="V79" s="7">
        <v>75</v>
      </c>
      <c r="W79" s="6">
        <f t="shared" si="25"/>
        <v>22.5</v>
      </c>
      <c r="X79" s="10">
        <f t="shared" si="19"/>
        <v>13</v>
      </c>
      <c r="Y79" s="10">
        <f t="shared" si="17"/>
        <v>11</v>
      </c>
      <c r="Z79" s="10">
        <f t="shared" si="17"/>
        <v>9</v>
      </c>
      <c r="AA79" s="10">
        <f t="shared" si="17"/>
        <v>9</v>
      </c>
      <c r="AB79" s="10">
        <f t="shared" si="17"/>
        <v>8</v>
      </c>
      <c r="AC79" s="10">
        <f t="shared" si="17"/>
        <v>8</v>
      </c>
      <c r="AD79" s="10">
        <f t="shared" si="17"/>
        <v>7</v>
      </c>
      <c r="AE79" s="10">
        <f t="shared" si="17"/>
        <v>6</v>
      </c>
      <c r="AF79" s="10">
        <f t="shared" si="17"/>
        <v>5</v>
      </c>
      <c r="AG79" s="10">
        <f t="shared" si="17"/>
        <v>4</v>
      </c>
      <c r="AH79" s="7">
        <v>75</v>
      </c>
      <c r="AI79" s="6">
        <f t="shared" si="26"/>
        <v>22.5</v>
      </c>
      <c r="AJ79" s="10">
        <f>IF((-$AI79+$AH79*AJ$3)&gt;AJ78,-$AI79+$AH79*AJ$3,MAX(-$AI79+$AH79*AJ$3,0.3*MAX(AJ$4:AJ78)))</f>
        <v>11.041019662496851</v>
      </c>
      <c r="AK79" s="10">
        <f>IF((-$AI79+$AH79*AK$3)&gt;AK78,-$AI79+$AH79*AK$3,MAX(-$AI79+$AH79*AK$3,0.3*MAX(AK$4:AK78)))</f>
        <v>9.3198051533946327</v>
      </c>
      <c r="AL79" s="10">
        <f>IF((-$AI79+$AH79*AL$3)&gt;AL78,-$AI79+$AH79*AL$3,MAX(-$AI79+$AH79*AL$3,0.3*MAX(AL$4:AL78)))</f>
        <v>7.5</v>
      </c>
      <c r="AM79" s="10">
        <f>IF((-$AI79+$AH79*AM$3)&gt;AM78,-$AI79+$AH79*AM$3,MAX(-$AI79+$AH79*AM$3,0.3*MAX(AM$4:AM78)))</f>
        <v>5.5624304008045584</v>
      </c>
      <c r="AN79" s="10">
        <f>IF((-$AI79+$AH79*AN$3)&gt;AN78,-$AI79+$AH79*AN$3,MAX(-$AI79+$AH79*AN$3,0.3*MAX(AN$4:AN78)))</f>
        <v>3.4807621135331601</v>
      </c>
      <c r="AO79" s="10">
        <f>IF((-$AI79+$AH79*AO$3)&gt;AO78,-$AI79+$AH79*AO$3,MAX(-$AI79+$AH79*AO$3,0.3*MAX(AO$4:AO78)))</f>
        <v>1.8747331922020551</v>
      </c>
      <c r="AP79" s="10">
        <f>IF((-$AI79+$AH79*AP$3)&gt;AP78,-$AI79+$AH79*AP$3,MAX(-$AI79+$AH79*AP$3,0.3*MAX(AP$4:AP78)))</f>
        <v>1.4998484809834995</v>
      </c>
      <c r="AQ79" s="10">
        <f>IF((-$AI79+$AH79*AQ$3)&gt;AQ78,-$AI79+$AH79*AQ$3,MAX(-$AI79+$AH79*AQ$3,0.3*MAX(AQ$4:AQ78)))</f>
        <v>1.1248254607883557</v>
      </c>
      <c r="AR79" s="10">
        <f>IF((-$AI79+$AH79*AR$3)&gt;AR78,-$AI79+$AH79*AR$3,MAX(-$AI79+$AH79*AR$3,0.3*MAX(AR$4:AR78)))</f>
        <v>0.75</v>
      </c>
      <c r="AS79" s="10">
        <f>IF((-$AI79+$AH79*AS$3)&gt;AS78,-$AI79+$AH79*AS$3,MAX(-$AI79+$AH79*AS$3,0.3*MAX(AS$4:AS78)))</f>
        <v>0.37487532368147125</v>
      </c>
    </row>
    <row r="80" spans="3:45">
      <c r="C80" s="1">
        <f t="shared" si="27"/>
        <v>25</v>
      </c>
      <c r="D80" s="3">
        <f t="shared" si="20"/>
        <v>0.2772588722239781</v>
      </c>
      <c r="E80" s="2">
        <f t="shared" si="21"/>
        <v>0.2</v>
      </c>
      <c r="F80" s="2">
        <f t="shared" si="22"/>
        <v>0.17606816861659008</v>
      </c>
      <c r="G80" s="2">
        <f t="shared" si="23"/>
        <v>0.22360679774997899</v>
      </c>
      <c r="H80" s="2"/>
      <c r="J80" s="7">
        <v>76</v>
      </c>
      <c r="K80" s="17">
        <f t="shared" si="24"/>
        <v>23.103999999999999</v>
      </c>
      <c r="L80" s="10">
        <f t="shared" si="18"/>
        <v>33.988233257996804</v>
      </c>
      <c r="M80" s="10">
        <f t="shared" si="16"/>
        <v>32.24406922210656</v>
      </c>
      <c r="N80" s="10">
        <f t="shared" si="16"/>
        <v>30.400000000000002</v>
      </c>
      <c r="O80" s="10">
        <f t="shared" si="16"/>
        <v>28.436596139481953</v>
      </c>
      <c r="P80" s="10">
        <f t="shared" si="16"/>
        <v>26.327172275046934</v>
      </c>
      <c r="Q80" s="10">
        <f t="shared" si="16"/>
        <v>24.033310217279684</v>
      </c>
      <c r="R80" s="10">
        <f t="shared" si="16"/>
        <v>21.496046148071045</v>
      </c>
      <c r="S80" s="10">
        <f t="shared" si="16"/>
        <v>18.616122045152153</v>
      </c>
      <c r="T80" s="10">
        <f t="shared" si="16"/>
        <v>15.200000000000001</v>
      </c>
      <c r="U80" s="10">
        <f t="shared" si="16"/>
        <v>10.748023074035522</v>
      </c>
      <c r="V80" s="7">
        <v>76</v>
      </c>
      <c r="W80" s="6">
        <f t="shared" si="25"/>
        <v>23.103999999999999</v>
      </c>
      <c r="X80" s="10">
        <f t="shared" si="19"/>
        <v>12</v>
      </c>
      <c r="Y80" s="10">
        <f t="shared" si="17"/>
        <v>11</v>
      </c>
      <c r="Z80" s="10">
        <f t="shared" si="17"/>
        <v>9</v>
      </c>
      <c r="AA80" s="10">
        <f t="shared" si="17"/>
        <v>9</v>
      </c>
      <c r="AB80" s="10">
        <f t="shared" si="17"/>
        <v>8</v>
      </c>
      <c r="AC80" s="10">
        <f t="shared" si="17"/>
        <v>8</v>
      </c>
      <c r="AD80" s="10">
        <f t="shared" si="17"/>
        <v>7</v>
      </c>
      <c r="AE80" s="10">
        <f t="shared" si="17"/>
        <v>6</v>
      </c>
      <c r="AF80" s="10">
        <f t="shared" si="17"/>
        <v>5</v>
      </c>
      <c r="AG80" s="10">
        <f t="shared" si="17"/>
        <v>4</v>
      </c>
      <c r="AH80" s="7">
        <v>76</v>
      </c>
      <c r="AI80" s="6">
        <f t="shared" si="26"/>
        <v>23.103999999999999</v>
      </c>
      <c r="AJ80" s="10">
        <f>IF((-$AI80+$AH80*AJ$3)&gt;AJ79,-$AI80+$AH80*AJ$3,MAX(-$AI80+$AH80*AJ$3,0.3*MAX(AJ$4:AJ79)))</f>
        <v>10.884233257996804</v>
      </c>
      <c r="AK80" s="10">
        <f>IF((-$AI80+$AH80*AK$3)&gt;AK79,-$AI80+$AH80*AK$3,MAX(-$AI80+$AH80*AK$3,0.3*MAX(AK$4:AK79)))</f>
        <v>9.1400692221065611</v>
      </c>
      <c r="AL80" s="10">
        <f>IF((-$AI80+$AH80*AL$3)&gt;AL79,-$AI80+$AH80*AL$3,MAX(-$AI80+$AH80*AL$3,0.3*MAX(AL$4:AL79)))</f>
        <v>7.2960000000000029</v>
      </c>
      <c r="AM80" s="10">
        <f>IF((-$AI80+$AH80*AM$3)&gt;AM79,-$AI80+$AH80*AM$3,MAX(-$AI80+$AH80*AM$3,0.3*MAX(AM$4:AM79)))</f>
        <v>5.3325961394819537</v>
      </c>
      <c r="AN80" s="10">
        <f>IF((-$AI80+$AH80*AN$3)&gt;AN79,-$AI80+$AH80*AN$3,MAX(-$AI80+$AH80*AN$3,0.3*MAX(AN$4:AN79)))</f>
        <v>3.2231722750469345</v>
      </c>
      <c r="AO80" s="10">
        <f>IF((-$AI80+$AH80*AO$3)&gt;AO79,-$AI80+$AH80*AO$3,MAX(-$AI80+$AH80*AO$3,0.3*MAX(AO$4:AO79)))</f>
        <v>1.8747331922020551</v>
      </c>
      <c r="AP80" s="10">
        <f>IF((-$AI80+$AH80*AP$3)&gt;AP79,-$AI80+$AH80*AP$3,MAX(-$AI80+$AH80*AP$3,0.3*MAX(AP$4:AP79)))</f>
        <v>1.4998484809834995</v>
      </c>
      <c r="AQ80" s="10">
        <f>IF((-$AI80+$AH80*AQ$3)&gt;AQ79,-$AI80+$AH80*AQ$3,MAX(-$AI80+$AH80*AQ$3,0.3*MAX(AQ$4:AQ79)))</f>
        <v>1.1248254607883557</v>
      </c>
      <c r="AR80" s="10">
        <f>IF((-$AI80+$AH80*AR$3)&gt;AR79,-$AI80+$AH80*AR$3,MAX(-$AI80+$AH80*AR$3,0.3*MAX(AR$4:AR79)))</f>
        <v>0.75</v>
      </c>
      <c r="AS80" s="10">
        <f>IF((-$AI80+$AH80*AS$3)&gt;AS79,-$AI80+$AH80*AS$3,MAX(-$AI80+$AH80*AS$3,0.3*MAX(AS$4:AS79)))</f>
        <v>0.37487532368147125</v>
      </c>
    </row>
    <row r="81" spans="3:45">
      <c r="C81" s="1">
        <f t="shared" si="27"/>
        <v>24</v>
      </c>
      <c r="D81" s="3">
        <f t="shared" si="20"/>
        <v>0.27080502011022101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0.21908902300206648</v>
      </c>
      <c r="H81" s="2"/>
      <c r="J81" s="7">
        <v>77</v>
      </c>
      <c r="K81" s="17">
        <f t="shared" si="24"/>
        <v>23.716000000000001</v>
      </c>
      <c r="L81" s="10">
        <f t="shared" si="18"/>
        <v>34.435446853496764</v>
      </c>
      <c r="M81" s="10">
        <f t="shared" si="16"/>
        <v>32.668333290818488</v>
      </c>
      <c r="N81" s="10">
        <f t="shared" si="16"/>
        <v>30.8</v>
      </c>
      <c r="O81" s="10">
        <f t="shared" si="16"/>
        <v>28.810761878159347</v>
      </c>
      <c r="P81" s="10">
        <f t="shared" si="16"/>
        <v>26.673582436560711</v>
      </c>
      <c r="Q81" s="10">
        <f t="shared" si="16"/>
        <v>24.349537983296521</v>
      </c>
      <c r="R81" s="10">
        <f t="shared" si="16"/>
        <v>21.778888860545663</v>
      </c>
      <c r="S81" s="10">
        <f t="shared" si="16"/>
        <v>18.861071019430472</v>
      </c>
      <c r="T81" s="10">
        <f t="shared" si="16"/>
        <v>15.4</v>
      </c>
      <c r="U81" s="10">
        <f t="shared" si="16"/>
        <v>10.889444430272832</v>
      </c>
      <c r="V81" s="7">
        <v>77</v>
      </c>
      <c r="W81" s="6">
        <f t="shared" si="25"/>
        <v>23.716000000000001</v>
      </c>
      <c r="X81" s="10">
        <f t="shared" si="19"/>
        <v>12</v>
      </c>
      <c r="Y81" s="10">
        <f t="shared" si="17"/>
        <v>10</v>
      </c>
      <c r="Z81" s="10">
        <f t="shared" si="17"/>
        <v>9</v>
      </c>
      <c r="AA81" s="10">
        <f t="shared" si="17"/>
        <v>9</v>
      </c>
      <c r="AB81" s="10">
        <f t="shared" si="17"/>
        <v>8</v>
      </c>
      <c r="AC81" s="10">
        <f t="shared" si="17"/>
        <v>8</v>
      </c>
      <c r="AD81" s="10">
        <f t="shared" si="17"/>
        <v>7</v>
      </c>
      <c r="AE81" s="10">
        <f t="shared" si="17"/>
        <v>6</v>
      </c>
      <c r="AF81" s="10">
        <f t="shared" si="17"/>
        <v>5</v>
      </c>
      <c r="AG81" s="10">
        <f t="shared" si="17"/>
        <v>4</v>
      </c>
      <c r="AH81" s="7">
        <v>77</v>
      </c>
      <c r="AI81" s="6">
        <f t="shared" si="26"/>
        <v>23.716000000000001</v>
      </c>
      <c r="AJ81" s="10">
        <f>IF((-$AI81+$AH81*AJ$3)&gt;AJ80,-$AI81+$AH81*AJ$3,MAX(-$AI81+$AH81*AJ$3,0.3*MAX(AJ$4:AJ80)))</f>
        <v>10.719446853496763</v>
      </c>
      <c r="AK81" s="10">
        <f>IF((-$AI81+$AH81*AK$3)&gt;AK80,-$AI81+$AH81*AK$3,MAX(-$AI81+$AH81*AK$3,0.3*MAX(AK$4:AK80)))</f>
        <v>8.9523332908184869</v>
      </c>
      <c r="AL81" s="10">
        <f>IF((-$AI81+$AH81*AL$3)&gt;AL80,-$AI81+$AH81*AL$3,MAX(-$AI81+$AH81*AL$3,0.3*MAX(AL$4:AL80)))</f>
        <v>7.0839999999999996</v>
      </c>
      <c r="AM81" s="10">
        <f>IF((-$AI81+$AH81*AM$3)&gt;AM80,-$AI81+$AH81*AM$3,MAX(-$AI81+$AH81*AM$3,0.3*MAX(AM$4:AM80)))</f>
        <v>5.0947618781593462</v>
      </c>
      <c r="AN81" s="10">
        <f>IF((-$AI81+$AH81*AN$3)&gt;AN80,-$AI81+$AH81*AN$3,MAX(-$AI81+$AH81*AN$3,0.3*MAX(AN$4:AN80)))</f>
        <v>2.9575824365607097</v>
      </c>
      <c r="AO81" s="10">
        <f>IF((-$AI81+$AH81*AO$3)&gt;AO80,-$AI81+$AH81*AO$3,MAX(-$AI81+$AH81*AO$3,0.3*MAX(AO$4:AO80)))</f>
        <v>1.8747331922020551</v>
      </c>
      <c r="AP81" s="10">
        <f>IF((-$AI81+$AH81*AP$3)&gt;AP80,-$AI81+$AH81*AP$3,MAX(-$AI81+$AH81*AP$3,0.3*MAX(AP$4:AP80)))</f>
        <v>1.4998484809834995</v>
      </c>
      <c r="AQ81" s="10">
        <f>IF((-$AI81+$AH81*AQ$3)&gt;AQ80,-$AI81+$AH81*AQ$3,MAX(-$AI81+$AH81*AQ$3,0.3*MAX(AQ$4:AQ80)))</f>
        <v>1.1248254607883557</v>
      </c>
      <c r="AR81" s="10">
        <f>IF((-$AI81+$AH81*AR$3)&gt;AR80,-$AI81+$AH81*AR$3,MAX(-$AI81+$AH81*AR$3,0.3*MAX(AR$4:AR80)))</f>
        <v>0.75</v>
      </c>
      <c r="AS81" s="10">
        <f>IF((-$AI81+$AH81*AS$3)&gt;AS80,-$AI81+$AH81*AS$3,MAX(-$AI81+$AH81*AS$3,0.3*MAX(AS$4:AS80)))</f>
        <v>0.37487532368147125</v>
      </c>
    </row>
    <row r="82" spans="3:45">
      <c r="C82" s="1">
        <f t="shared" si="27"/>
        <v>23</v>
      </c>
      <c r="D82" s="3">
        <f t="shared" si="20"/>
        <v>0.26390573296152586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0.21447610589527216</v>
      </c>
      <c r="H82" s="2"/>
      <c r="J82" s="7">
        <v>78</v>
      </c>
      <c r="K82" s="17">
        <f t="shared" si="24"/>
        <v>24.336000000000002</v>
      </c>
      <c r="L82" s="10">
        <f t="shared" si="18"/>
        <v>34.882660448996724</v>
      </c>
      <c r="M82" s="10">
        <f t="shared" si="16"/>
        <v>33.092597359530423</v>
      </c>
      <c r="N82" s="10">
        <f t="shared" si="16"/>
        <v>31.200000000000003</v>
      </c>
      <c r="O82" s="10">
        <f t="shared" si="16"/>
        <v>29.184927616836742</v>
      </c>
      <c r="P82" s="10">
        <f t="shared" si="16"/>
        <v>27.019992598074484</v>
      </c>
      <c r="Q82" s="10">
        <f t="shared" si="16"/>
        <v>24.665765749313358</v>
      </c>
      <c r="R82" s="10">
        <f t="shared" si="16"/>
        <v>22.061731573020282</v>
      </c>
      <c r="S82" s="10">
        <f t="shared" si="16"/>
        <v>19.106019993708788</v>
      </c>
      <c r="T82" s="10">
        <f t="shared" si="16"/>
        <v>15.600000000000001</v>
      </c>
      <c r="U82" s="10">
        <f t="shared" si="16"/>
        <v>11.030865786510141</v>
      </c>
      <c r="V82" s="7">
        <v>78</v>
      </c>
      <c r="W82" s="6">
        <f t="shared" si="25"/>
        <v>24.336000000000002</v>
      </c>
      <c r="X82" s="10">
        <f t="shared" si="19"/>
        <v>12</v>
      </c>
      <c r="Y82" s="10">
        <f t="shared" si="17"/>
        <v>10</v>
      </c>
      <c r="Z82" s="10">
        <f t="shared" si="17"/>
        <v>9</v>
      </c>
      <c r="AA82" s="10">
        <f t="shared" si="17"/>
        <v>9</v>
      </c>
      <c r="AB82" s="10">
        <f t="shared" si="17"/>
        <v>8</v>
      </c>
      <c r="AC82" s="10">
        <f t="shared" si="17"/>
        <v>8</v>
      </c>
      <c r="AD82" s="10">
        <f t="shared" si="17"/>
        <v>7</v>
      </c>
      <c r="AE82" s="10">
        <f t="shared" si="17"/>
        <v>6</v>
      </c>
      <c r="AF82" s="10">
        <f t="shared" si="17"/>
        <v>5</v>
      </c>
      <c r="AG82" s="10">
        <f t="shared" si="17"/>
        <v>4</v>
      </c>
      <c r="AH82" s="7">
        <v>78</v>
      </c>
      <c r="AI82" s="6">
        <f t="shared" si="26"/>
        <v>24.336000000000002</v>
      </c>
      <c r="AJ82" s="10">
        <f>IF((-$AI82+$AH82*AJ$3)&gt;AJ81,-$AI82+$AH82*AJ$3,MAX(-$AI82+$AH82*AJ$3,0.3*MAX(AJ$4:AJ81)))</f>
        <v>10.546660448996722</v>
      </c>
      <c r="AK82" s="10">
        <f>IF((-$AI82+$AH82*AK$3)&gt;AK81,-$AI82+$AH82*AK$3,MAX(-$AI82+$AH82*AK$3,0.3*MAX(AK$4:AK81)))</f>
        <v>8.7565973595304207</v>
      </c>
      <c r="AL82" s="10">
        <f>IF((-$AI82+$AH82*AL$3)&gt;AL81,-$AI82+$AH82*AL$3,MAX(-$AI82+$AH82*AL$3,0.3*MAX(AL$4:AL81)))</f>
        <v>6.8640000000000008</v>
      </c>
      <c r="AM82" s="10">
        <f>IF((-$AI82+$AH82*AM$3)&gt;AM81,-$AI82+$AH82*AM$3,MAX(-$AI82+$AH82*AM$3,0.3*MAX(AM$4:AM81)))</f>
        <v>4.8489276168367397</v>
      </c>
      <c r="AN82" s="10">
        <f>IF((-$AI82+$AH82*AN$3)&gt;AN81,-$AI82+$AH82*AN$3,MAX(-$AI82+$AH82*AN$3,0.3*MAX(AN$4:AN81)))</f>
        <v>2.6839925980744823</v>
      </c>
      <c r="AO82" s="10">
        <f>IF((-$AI82+$AH82*AO$3)&gt;AO81,-$AI82+$AH82*AO$3,MAX(-$AI82+$AH82*AO$3,0.3*MAX(AO$4:AO81)))</f>
        <v>1.8747331922020551</v>
      </c>
      <c r="AP82" s="10">
        <f>IF((-$AI82+$AH82*AP$3)&gt;AP81,-$AI82+$AH82*AP$3,MAX(-$AI82+$AH82*AP$3,0.3*MAX(AP$4:AP81)))</f>
        <v>1.4998484809834995</v>
      </c>
      <c r="AQ82" s="10">
        <f>IF((-$AI82+$AH82*AQ$3)&gt;AQ81,-$AI82+$AH82*AQ$3,MAX(-$AI82+$AH82*AQ$3,0.3*MAX(AQ$4:AQ81)))</f>
        <v>1.1248254607883557</v>
      </c>
      <c r="AR82" s="10">
        <f>IF((-$AI82+$AH82*AR$3)&gt;AR81,-$AI82+$AH82*AR$3,MAX(-$AI82+$AH82*AR$3,0.3*MAX(AR$4:AR81)))</f>
        <v>0.75</v>
      </c>
      <c r="AS82" s="10">
        <f>IF((-$AI82+$AH82*AS$3)&gt;AS81,-$AI82+$AH82*AS$3,MAX(-$AI82+$AH82*AS$3,0.3*MAX(AS$4:AS81)))</f>
        <v>0.37487532368147125</v>
      </c>
    </row>
    <row r="83" spans="3:45">
      <c r="C83" s="1">
        <f t="shared" si="27"/>
        <v>22</v>
      </c>
      <c r="D83" s="3">
        <f t="shared" si="20"/>
        <v>0.25649493574615367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0.20976176963403032</v>
      </c>
      <c r="H83" s="2"/>
      <c r="J83" s="7">
        <v>79</v>
      </c>
      <c r="K83" s="17">
        <f t="shared" si="24"/>
        <v>24.964000000000002</v>
      </c>
      <c r="L83" s="10">
        <f t="shared" si="18"/>
        <v>35.329874044496684</v>
      </c>
      <c r="M83" s="10">
        <f t="shared" si="16"/>
        <v>33.51686142824235</v>
      </c>
      <c r="N83" s="10">
        <f t="shared" si="16"/>
        <v>31.6</v>
      </c>
      <c r="O83" s="10">
        <f t="shared" si="16"/>
        <v>29.559093355514136</v>
      </c>
      <c r="P83" s="10">
        <f t="shared" si="16"/>
        <v>27.366402759588262</v>
      </c>
      <c r="Q83" s="10">
        <f t="shared" si="16"/>
        <v>24.981993515330199</v>
      </c>
      <c r="R83" s="10">
        <f t="shared" si="16"/>
        <v>22.3445742854949</v>
      </c>
      <c r="S83" s="10">
        <f t="shared" si="16"/>
        <v>19.350968967987107</v>
      </c>
      <c r="T83" s="10">
        <f t="shared" si="16"/>
        <v>15.8</v>
      </c>
      <c r="U83" s="10">
        <f t="shared" si="16"/>
        <v>11.17228714274745</v>
      </c>
      <c r="V83" s="7">
        <v>79</v>
      </c>
      <c r="W83" s="6">
        <f t="shared" si="25"/>
        <v>24.964000000000002</v>
      </c>
      <c r="X83" s="10">
        <f t="shared" si="19"/>
        <v>12</v>
      </c>
      <c r="Y83" s="10">
        <f t="shared" si="17"/>
        <v>10</v>
      </c>
      <c r="Z83" s="10">
        <f t="shared" si="17"/>
        <v>9</v>
      </c>
      <c r="AA83" s="10">
        <f t="shared" si="17"/>
        <v>9</v>
      </c>
      <c r="AB83" s="10">
        <f t="shared" si="17"/>
        <v>8</v>
      </c>
      <c r="AC83" s="10">
        <f t="shared" si="17"/>
        <v>8</v>
      </c>
      <c r="AD83" s="10">
        <f t="shared" si="17"/>
        <v>7</v>
      </c>
      <c r="AE83" s="10">
        <f t="shared" si="17"/>
        <v>6</v>
      </c>
      <c r="AF83" s="10">
        <f t="shared" si="17"/>
        <v>5</v>
      </c>
      <c r="AG83" s="10">
        <f t="shared" si="17"/>
        <v>4</v>
      </c>
      <c r="AH83" s="7">
        <v>79</v>
      </c>
      <c r="AI83" s="6">
        <f t="shared" si="26"/>
        <v>24.964000000000002</v>
      </c>
      <c r="AJ83" s="10">
        <f>IF((-$AI83+$AH83*AJ$3)&gt;AJ82,-$AI83+$AH83*AJ$3,MAX(-$AI83+$AH83*AJ$3,0.3*MAX(AJ$4:AJ82)))</f>
        <v>10.365874044496682</v>
      </c>
      <c r="AK83" s="10">
        <f>IF((-$AI83+$AH83*AK$3)&gt;AK82,-$AI83+$AH83*AK$3,MAX(-$AI83+$AH83*AK$3,0.3*MAX(AK$4:AK82)))</f>
        <v>8.5528614282423483</v>
      </c>
      <c r="AL83" s="10">
        <f>IF((-$AI83+$AH83*AL$3)&gt;AL82,-$AI83+$AH83*AL$3,MAX(-$AI83+$AH83*AL$3,0.3*MAX(AL$4:AL82)))</f>
        <v>6.6359999999999992</v>
      </c>
      <c r="AM83" s="10">
        <f>IF((-$AI83+$AH83*AM$3)&gt;AM82,-$AI83+$AH83*AM$3,MAX(-$AI83+$AH83*AM$3,0.3*MAX(AM$4:AM82)))</f>
        <v>4.595093355514134</v>
      </c>
      <c r="AN83" s="10">
        <f>IF((-$AI83+$AH83*AN$3)&gt;AN82,-$AI83+$AH83*AN$3,MAX(-$AI83+$AH83*AN$3,0.3*MAX(AN$4:AN82)))</f>
        <v>2.4024027595882593</v>
      </c>
      <c r="AO83" s="10">
        <f>IF((-$AI83+$AH83*AO$3)&gt;AO82,-$AI83+$AH83*AO$3,MAX(-$AI83+$AH83*AO$3,0.3*MAX(AO$4:AO82)))</f>
        <v>1.8747331922020551</v>
      </c>
      <c r="AP83" s="10">
        <f>IF((-$AI83+$AH83*AP$3)&gt;AP82,-$AI83+$AH83*AP$3,MAX(-$AI83+$AH83*AP$3,0.3*MAX(AP$4:AP82)))</f>
        <v>1.4998484809834995</v>
      </c>
      <c r="AQ83" s="10">
        <f>IF((-$AI83+$AH83*AQ$3)&gt;AQ82,-$AI83+$AH83*AQ$3,MAX(-$AI83+$AH83*AQ$3,0.3*MAX(AQ$4:AQ82)))</f>
        <v>1.1248254607883557</v>
      </c>
      <c r="AR83" s="10">
        <f>IF((-$AI83+$AH83*AR$3)&gt;AR82,-$AI83+$AH83*AR$3,MAX(-$AI83+$AH83*AR$3,0.3*MAX(AR$4:AR82)))</f>
        <v>0.75</v>
      </c>
      <c r="AS83" s="10">
        <f>IF((-$AI83+$AH83*AS$3)&gt;AS82,-$AI83+$AH83*AS$3,MAX(-$AI83+$AH83*AS$3,0.3*MAX(AS$4:AS82)))</f>
        <v>0.37487532368147125</v>
      </c>
    </row>
    <row r="84" spans="3:45">
      <c r="C84" s="1">
        <f t="shared" si="27"/>
        <v>21</v>
      </c>
      <c r="D84" s="3">
        <f t="shared" si="20"/>
        <v>0.24849066497880004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0.20493901531919198</v>
      </c>
      <c r="H84" s="2"/>
      <c r="J84" s="7">
        <v>80</v>
      </c>
      <c r="K84" s="17">
        <f t="shared" si="24"/>
        <v>25.6</v>
      </c>
      <c r="L84" s="10">
        <f t="shared" si="18"/>
        <v>35.777087639996637</v>
      </c>
      <c r="M84" s="10">
        <f t="shared" si="16"/>
        <v>33.941125496954278</v>
      </c>
      <c r="N84" s="10">
        <f t="shared" si="16"/>
        <v>32</v>
      </c>
      <c r="O84" s="10">
        <f t="shared" si="16"/>
        <v>29.933259094191527</v>
      </c>
      <c r="P84" s="10">
        <f t="shared" si="16"/>
        <v>27.712812921102035</v>
      </c>
      <c r="Q84" s="10">
        <f t="shared" si="16"/>
        <v>25.298221281347036</v>
      </c>
      <c r="R84" s="10">
        <f t="shared" si="16"/>
        <v>22.627416997969519</v>
      </c>
      <c r="S84" s="10">
        <f t="shared" si="16"/>
        <v>19.595917942265423</v>
      </c>
      <c r="T84" s="10">
        <f t="shared" si="16"/>
        <v>16</v>
      </c>
      <c r="U84" s="10">
        <f t="shared" si="16"/>
        <v>11.313708498984759</v>
      </c>
      <c r="V84" s="7">
        <v>80</v>
      </c>
      <c r="W84" s="6">
        <f t="shared" si="25"/>
        <v>25.6</v>
      </c>
      <c r="X84" s="10">
        <f t="shared" si="19"/>
        <v>12</v>
      </c>
      <c r="Y84" s="10">
        <f t="shared" si="17"/>
        <v>10</v>
      </c>
      <c r="Z84" s="10">
        <f t="shared" si="17"/>
        <v>9</v>
      </c>
      <c r="AA84" s="10">
        <f t="shared" si="17"/>
        <v>9</v>
      </c>
      <c r="AB84" s="10">
        <f t="shared" si="17"/>
        <v>8</v>
      </c>
      <c r="AC84" s="10">
        <f t="shared" si="17"/>
        <v>8</v>
      </c>
      <c r="AD84" s="10">
        <f t="shared" si="17"/>
        <v>7</v>
      </c>
      <c r="AE84" s="10">
        <f t="shared" si="17"/>
        <v>6</v>
      </c>
      <c r="AF84" s="10">
        <f t="shared" si="17"/>
        <v>5</v>
      </c>
      <c r="AG84" s="10">
        <f t="shared" si="17"/>
        <v>4</v>
      </c>
      <c r="AH84" s="7">
        <v>80</v>
      </c>
      <c r="AI84" s="6">
        <f t="shared" si="26"/>
        <v>25.6</v>
      </c>
      <c r="AJ84" s="10">
        <f>IF((-$AI84+$AH84*AJ$3)&gt;AJ83,-$AI84+$AH84*AJ$3,MAX(-$AI84+$AH84*AJ$3,0.3*MAX(AJ$4:AJ83)))</f>
        <v>10.177087639996635</v>
      </c>
      <c r="AK84" s="10">
        <f>IF((-$AI84+$AH84*AK$3)&gt;AK83,-$AI84+$AH84*AK$3,MAX(-$AI84+$AH84*AK$3,0.3*MAX(AK$4:AK83)))</f>
        <v>8.3411254969542767</v>
      </c>
      <c r="AL84" s="10">
        <f>IF((-$AI84+$AH84*AL$3)&gt;AL83,-$AI84+$AH84*AL$3,MAX(-$AI84+$AH84*AL$3,0.3*MAX(AL$4:AL83)))</f>
        <v>6.3999999999999986</v>
      </c>
      <c r="AM84" s="10">
        <f>IF((-$AI84+$AH84*AM$3)&gt;AM83,-$AI84+$AH84*AM$3,MAX(-$AI84+$AH84*AM$3,0.3*MAX(AM$4:AM83)))</f>
        <v>4.3332590941915257</v>
      </c>
      <c r="AN84" s="10">
        <f>IF((-$AI84+$AH84*AN$3)&gt;AN83,-$AI84+$AH84*AN$3,MAX(-$AI84+$AH84*AN$3,0.3*MAX(AN$4:AN83)))</f>
        <v>2.2498910835277037</v>
      </c>
      <c r="AO84" s="10">
        <f>IF((-$AI84+$AH84*AO$3)&gt;AO83,-$AI84+$AH84*AO$3,MAX(-$AI84+$AH84*AO$3,0.3*MAX(AO$4:AO83)))</f>
        <v>1.8747331922020551</v>
      </c>
      <c r="AP84" s="10">
        <f>IF((-$AI84+$AH84*AP$3)&gt;AP83,-$AI84+$AH84*AP$3,MAX(-$AI84+$AH84*AP$3,0.3*MAX(AP$4:AP83)))</f>
        <v>1.4998484809834995</v>
      </c>
      <c r="AQ84" s="10">
        <f>IF((-$AI84+$AH84*AQ$3)&gt;AQ83,-$AI84+$AH84*AQ$3,MAX(-$AI84+$AH84*AQ$3,0.3*MAX(AQ$4:AQ83)))</f>
        <v>1.1248254607883557</v>
      </c>
      <c r="AR84" s="10">
        <f>IF((-$AI84+$AH84*AR$3)&gt;AR83,-$AI84+$AH84*AR$3,MAX(-$AI84+$AH84*AR$3,0.3*MAX(AR$4:AR83)))</f>
        <v>0.75</v>
      </c>
      <c r="AS84" s="10">
        <f>IF((-$AI84+$AH84*AS$3)&gt;AS83,-$AI84+$AH84*AS$3,MAX(-$AI84+$AH84*AS$3,0.3*MAX(AS$4:AS83)))</f>
        <v>0.37487532368147125</v>
      </c>
    </row>
    <row r="85" spans="3:45">
      <c r="C85" s="1">
        <f t="shared" si="27"/>
        <v>20</v>
      </c>
      <c r="D85" s="3">
        <f t="shared" si="20"/>
        <v>0.23978952727983707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</v>
      </c>
      <c r="H85" s="2"/>
      <c r="J85" s="7">
        <v>81</v>
      </c>
      <c r="K85" s="17">
        <f t="shared" si="24"/>
        <v>26.244</v>
      </c>
      <c r="L85" s="10">
        <f t="shared" si="18"/>
        <v>36.224301235496597</v>
      </c>
      <c r="M85" s="10">
        <f t="shared" si="16"/>
        <v>34.365389565666206</v>
      </c>
      <c r="N85" s="10">
        <f t="shared" si="16"/>
        <v>32.4</v>
      </c>
      <c r="O85" s="10">
        <f t="shared" si="16"/>
        <v>30.307424832868922</v>
      </c>
      <c r="P85" s="10">
        <f t="shared" si="16"/>
        <v>28.059223082615812</v>
      </c>
      <c r="Q85" s="10">
        <f t="shared" si="16"/>
        <v>25.614449047363873</v>
      </c>
      <c r="R85" s="10">
        <f t="shared" si="16"/>
        <v>22.910259710444141</v>
      </c>
      <c r="S85" s="10">
        <f t="shared" si="16"/>
        <v>19.840866916543742</v>
      </c>
      <c r="T85" s="10">
        <f t="shared" si="16"/>
        <v>16.2</v>
      </c>
      <c r="U85" s="10">
        <f t="shared" si="16"/>
        <v>11.45512985522207</v>
      </c>
      <c r="V85" s="7">
        <v>81</v>
      </c>
      <c r="W85" s="6">
        <f t="shared" si="25"/>
        <v>26.244</v>
      </c>
      <c r="X85" s="10">
        <f t="shared" si="19"/>
        <v>11</v>
      </c>
      <c r="Y85" s="10">
        <f t="shared" si="17"/>
        <v>10</v>
      </c>
      <c r="Z85" s="10">
        <f t="shared" si="17"/>
        <v>9</v>
      </c>
      <c r="AA85" s="10">
        <f t="shared" si="17"/>
        <v>9</v>
      </c>
      <c r="AB85" s="10">
        <f t="shared" si="17"/>
        <v>8</v>
      </c>
      <c r="AC85" s="10">
        <f t="shared" si="17"/>
        <v>8</v>
      </c>
      <c r="AD85" s="10">
        <f t="shared" si="17"/>
        <v>7</v>
      </c>
      <c r="AE85" s="10">
        <f t="shared" si="17"/>
        <v>6</v>
      </c>
      <c r="AF85" s="10">
        <f t="shared" si="17"/>
        <v>5</v>
      </c>
      <c r="AG85" s="10">
        <f t="shared" si="17"/>
        <v>4</v>
      </c>
      <c r="AH85" s="7">
        <v>81</v>
      </c>
      <c r="AI85" s="6">
        <f t="shared" si="26"/>
        <v>26.244</v>
      </c>
      <c r="AJ85" s="10">
        <f>IF((-$AI85+$AH85*AJ$3)&gt;AJ84,-$AI85+$AH85*AJ$3,MAX(-$AI85+$AH85*AJ$3,0.3*MAX(AJ$4:AJ84)))</f>
        <v>9.9803012354965972</v>
      </c>
      <c r="AK85" s="10">
        <f>IF((-$AI85+$AH85*AK$3)&gt;AK84,-$AI85+$AH85*AK$3,MAX(-$AI85+$AH85*AK$3,0.3*MAX(AK$4:AK84)))</f>
        <v>8.1213895656662061</v>
      </c>
      <c r="AL85" s="10">
        <f>IF((-$AI85+$AH85*AL$3)&gt;AL84,-$AI85+$AH85*AL$3,MAX(-$AI85+$AH85*AL$3,0.3*MAX(AL$4:AL84)))</f>
        <v>6.1559999999999988</v>
      </c>
      <c r="AM85" s="10">
        <f>IF((-$AI85+$AH85*AM$3)&gt;AM84,-$AI85+$AH85*AM$3,MAX(-$AI85+$AH85*AM$3,0.3*MAX(AM$4:AM84)))</f>
        <v>4.0634248328689218</v>
      </c>
      <c r="AN85" s="10">
        <f>IF((-$AI85+$AH85*AN$3)&gt;AN84,-$AI85+$AH85*AN$3,MAX(-$AI85+$AH85*AN$3,0.3*MAX(AN$4:AN84)))</f>
        <v>2.2498910835277037</v>
      </c>
      <c r="AO85" s="10">
        <f>IF((-$AI85+$AH85*AO$3)&gt;AO84,-$AI85+$AH85*AO$3,MAX(-$AI85+$AH85*AO$3,0.3*MAX(AO$4:AO84)))</f>
        <v>1.8747331922020551</v>
      </c>
      <c r="AP85" s="10">
        <f>IF((-$AI85+$AH85*AP$3)&gt;AP84,-$AI85+$AH85*AP$3,MAX(-$AI85+$AH85*AP$3,0.3*MAX(AP$4:AP84)))</f>
        <v>1.4998484809834995</v>
      </c>
      <c r="AQ85" s="10">
        <f>IF((-$AI85+$AH85*AQ$3)&gt;AQ84,-$AI85+$AH85*AQ$3,MAX(-$AI85+$AH85*AQ$3,0.3*MAX(AQ$4:AQ84)))</f>
        <v>1.1248254607883557</v>
      </c>
      <c r="AR85" s="10">
        <f>IF((-$AI85+$AH85*AR$3)&gt;AR84,-$AI85+$AH85*AR$3,MAX(-$AI85+$AH85*AR$3,0.3*MAX(AR$4:AR84)))</f>
        <v>0.75</v>
      </c>
      <c r="AS85" s="10">
        <f>IF((-$AI85+$AH85*AS$3)&gt;AS84,-$AI85+$AH85*AS$3,MAX(-$AI85+$AH85*AS$3,0.3*MAX(AS$4:AS84)))</f>
        <v>0.37487532368147125</v>
      </c>
    </row>
    <row r="86" spans="3:45">
      <c r="C86" s="1">
        <f t="shared" si="27"/>
        <v>19</v>
      </c>
      <c r="D86" s="3">
        <f t="shared" si="20"/>
        <v>0.23025850929940458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0.1949358868961793</v>
      </c>
      <c r="H86" s="2"/>
      <c r="J86" s="7">
        <v>82</v>
      </c>
      <c r="K86" s="17">
        <f t="shared" si="24"/>
        <v>26.896000000000001</v>
      </c>
      <c r="L86" s="10">
        <f t="shared" si="18"/>
        <v>36.671514830996557</v>
      </c>
      <c r="M86" s="10">
        <f t="shared" si="16"/>
        <v>34.789653634378134</v>
      </c>
      <c r="N86" s="10">
        <f t="shared" si="16"/>
        <v>32.800000000000004</v>
      </c>
      <c r="O86" s="10">
        <f t="shared" si="16"/>
        <v>30.681590571546316</v>
      </c>
      <c r="P86" s="10">
        <f t="shared" si="16"/>
        <v>28.405633244129589</v>
      </c>
      <c r="Q86" s="10">
        <f t="shared" si="16"/>
        <v>25.93067681338071</v>
      </c>
      <c r="R86" s="10">
        <f t="shared" si="16"/>
        <v>23.193102422918759</v>
      </c>
      <c r="S86" s="10">
        <f t="shared" si="16"/>
        <v>20.085815890822058</v>
      </c>
      <c r="T86" s="10">
        <f t="shared" si="16"/>
        <v>16.400000000000002</v>
      </c>
      <c r="U86" s="10">
        <f t="shared" si="16"/>
        <v>11.59655121145938</v>
      </c>
      <c r="V86" s="7">
        <v>82</v>
      </c>
      <c r="W86" s="6">
        <f t="shared" si="25"/>
        <v>26.896000000000001</v>
      </c>
      <c r="X86" s="10">
        <f t="shared" si="19"/>
        <v>11</v>
      </c>
      <c r="Y86" s="10">
        <f t="shared" si="17"/>
        <v>10</v>
      </c>
      <c r="Z86" s="10">
        <f t="shared" si="17"/>
        <v>9</v>
      </c>
      <c r="AA86" s="10">
        <f t="shared" si="17"/>
        <v>9</v>
      </c>
      <c r="AB86" s="10">
        <f t="shared" si="17"/>
        <v>8</v>
      </c>
      <c r="AC86" s="10">
        <f t="shared" si="17"/>
        <v>8</v>
      </c>
      <c r="AD86" s="10">
        <f t="shared" si="17"/>
        <v>7</v>
      </c>
      <c r="AE86" s="10">
        <f t="shared" si="17"/>
        <v>6</v>
      </c>
      <c r="AF86" s="10">
        <f t="shared" si="17"/>
        <v>5</v>
      </c>
      <c r="AG86" s="10">
        <f t="shared" si="17"/>
        <v>4</v>
      </c>
      <c r="AH86" s="7">
        <v>82</v>
      </c>
      <c r="AI86" s="6">
        <f t="shared" si="26"/>
        <v>26.896000000000001</v>
      </c>
      <c r="AJ86" s="10">
        <f>IF((-$AI86+$AH86*AJ$3)&gt;AJ85,-$AI86+$AH86*AJ$3,MAX(-$AI86+$AH86*AJ$3,0.3*MAX(AJ$4:AJ85)))</f>
        <v>9.7755148309965563</v>
      </c>
      <c r="AK86" s="10">
        <f>IF((-$AI86+$AH86*AK$3)&gt;AK85,-$AI86+$AH86*AK$3,MAX(-$AI86+$AH86*AK$3,0.3*MAX(AK$4:AK85)))</f>
        <v>7.8936536343781327</v>
      </c>
      <c r="AL86" s="10">
        <f>IF((-$AI86+$AH86*AL$3)&gt;AL85,-$AI86+$AH86*AL$3,MAX(-$AI86+$AH86*AL$3,0.3*MAX(AL$4:AL85)))</f>
        <v>5.9040000000000035</v>
      </c>
      <c r="AM86" s="10">
        <f>IF((-$AI86+$AH86*AM$3)&gt;AM85,-$AI86+$AH86*AM$3,MAX(-$AI86+$AH86*AM$3,0.3*MAX(AM$4:AM85)))</f>
        <v>3.7855905715463152</v>
      </c>
      <c r="AN86" s="10">
        <f>IF((-$AI86+$AH86*AN$3)&gt;AN85,-$AI86+$AH86*AN$3,MAX(-$AI86+$AH86*AN$3,0.3*MAX(AN$4:AN85)))</f>
        <v>2.2498910835277037</v>
      </c>
      <c r="AO86" s="10">
        <f>IF((-$AI86+$AH86*AO$3)&gt;AO85,-$AI86+$AH86*AO$3,MAX(-$AI86+$AH86*AO$3,0.3*MAX(AO$4:AO85)))</f>
        <v>1.8747331922020551</v>
      </c>
      <c r="AP86" s="10">
        <f>IF((-$AI86+$AH86*AP$3)&gt;AP85,-$AI86+$AH86*AP$3,MAX(-$AI86+$AH86*AP$3,0.3*MAX(AP$4:AP85)))</f>
        <v>1.4998484809834995</v>
      </c>
      <c r="AQ86" s="10">
        <f>IF((-$AI86+$AH86*AQ$3)&gt;AQ85,-$AI86+$AH86*AQ$3,MAX(-$AI86+$AH86*AQ$3,0.3*MAX(AQ$4:AQ85)))</f>
        <v>1.1248254607883557</v>
      </c>
      <c r="AR86" s="10">
        <f>IF((-$AI86+$AH86*AR$3)&gt;AR85,-$AI86+$AH86*AR$3,MAX(-$AI86+$AH86*AR$3,0.3*MAX(AR$4:AR85)))</f>
        <v>0.75</v>
      </c>
      <c r="AS86" s="10">
        <f>IF((-$AI86+$AH86*AS$3)&gt;AS85,-$AI86+$AH86*AS$3,MAX(-$AI86+$AH86*AS$3,0.3*MAX(AS$4:AS85)))</f>
        <v>0.37487532368147125</v>
      </c>
    </row>
    <row r="87" spans="3:45">
      <c r="C87" s="1">
        <f t="shared" si="27"/>
        <v>18</v>
      </c>
      <c r="D87" s="3">
        <f t="shared" si="20"/>
        <v>0.21972245773362195</v>
      </c>
      <c r="E87" s="2">
        <f t="shared" si="21"/>
        <v>0.15</v>
      </c>
      <c r="F87" s="2">
        <f t="shared" si="22"/>
        <v>0.13038404810405296</v>
      </c>
      <c r="G87" s="2">
        <f t="shared" si="23"/>
        <v>0.18973665961010275</v>
      </c>
      <c r="H87" s="2"/>
      <c r="J87" s="7">
        <v>83</v>
      </c>
      <c r="K87" s="17">
        <f t="shared" si="24"/>
        <v>27.556000000000001</v>
      </c>
      <c r="L87" s="10">
        <f t="shared" si="18"/>
        <v>37.11872842649651</v>
      </c>
      <c r="M87" s="10">
        <f t="shared" si="16"/>
        <v>35.213917703090061</v>
      </c>
      <c r="N87" s="10">
        <f t="shared" si="16"/>
        <v>33.200000000000003</v>
      </c>
      <c r="O87" s="10">
        <f t="shared" si="16"/>
        <v>31.05575631022371</v>
      </c>
      <c r="P87" s="10">
        <f t="shared" si="16"/>
        <v>28.752043405643363</v>
      </c>
      <c r="Q87" s="10">
        <f t="shared" si="16"/>
        <v>26.246904579397548</v>
      </c>
      <c r="R87" s="10">
        <f t="shared" si="16"/>
        <v>23.475945135393378</v>
      </c>
      <c r="S87" s="10">
        <f t="shared" si="16"/>
        <v>20.330764865100377</v>
      </c>
      <c r="T87" s="10">
        <f t="shared" si="16"/>
        <v>16.600000000000001</v>
      </c>
      <c r="U87" s="10">
        <f t="shared" si="16"/>
        <v>11.737972567696689</v>
      </c>
      <c r="V87" s="7">
        <v>83</v>
      </c>
      <c r="W87" s="6">
        <f t="shared" si="25"/>
        <v>27.556000000000001</v>
      </c>
      <c r="X87" s="10">
        <f t="shared" si="19"/>
        <v>11</v>
      </c>
      <c r="Y87" s="10">
        <f t="shared" si="17"/>
        <v>10</v>
      </c>
      <c r="Z87" s="10">
        <f t="shared" si="17"/>
        <v>9</v>
      </c>
      <c r="AA87" s="10">
        <f t="shared" si="17"/>
        <v>9</v>
      </c>
      <c r="AB87" s="10">
        <f t="shared" si="17"/>
        <v>8</v>
      </c>
      <c r="AC87" s="10">
        <f t="shared" si="17"/>
        <v>8</v>
      </c>
      <c r="AD87" s="10">
        <f t="shared" si="17"/>
        <v>7</v>
      </c>
      <c r="AE87" s="10">
        <f t="shared" si="17"/>
        <v>6</v>
      </c>
      <c r="AF87" s="10">
        <f t="shared" si="17"/>
        <v>5</v>
      </c>
      <c r="AG87" s="10">
        <f t="shared" si="17"/>
        <v>4</v>
      </c>
      <c r="AH87" s="7">
        <v>83</v>
      </c>
      <c r="AI87" s="6">
        <f t="shared" si="26"/>
        <v>27.556000000000001</v>
      </c>
      <c r="AJ87" s="10">
        <f>IF((-$AI87+$AH87*AJ$3)&gt;AJ86,-$AI87+$AH87*AJ$3,MAX(-$AI87+$AH87*AJ$3,0.3*MAX(AJ$4:AJ86)))</f>
        <v>9.5627284264965091</v>
      </c>
      <c r="AK87" s="10">
        <f>IF((-$AI87+$AH87*AK$3)&gt;AK86,-$AI87+$AH87*AK$3,MAX(-$AI87+$AH87*AK$3,0.3*MAX(AK$4:AK86)))</f>
        <v>7.6579177030900603</v>
      </c>
      <c r="AL87" s="10">
        <f>IF((-$AI87+$AH87*AL$3)&gt;AL86,-$AI87+$AH87*AL$3,MAX(-$AI87+$AH87*AL$3,0.3*MAX(AL$4:AL86)))</f>
        <v>5.6440000000000019</v>
      </c>
      <c r="AM87" s="10">
        <f>IF((-$AI87+$AH87*AM$3)&gt;AM86,-$AI87+$AH87*AM$3,MAX(-$AI87+$AH87*AM$3,0.3*MAX(AM$4:AM86)))</f>
        <v>3.4997563102237095</v>
      </c>
      <c r="AN87" s="10">
        <f>IF((-$AI87+$AH87*AN$3)&gt;AN86,-$AI87+$AH87*AN$3,MAX(-$AI87+$AH87*AN$3,0.3*MAX(AN$4:AN86)))</f>
        <v>2.2498910835277037</v>
      </c>
      <c r="AO87" s="10">
        <f>IF((-$AI87+$AH87*AO$3)&gt;AO86,-$AI87+$AH87*AO$3,MAX(-$AI87+$AH87*AO$3,0.3*MAX(AO$4:AO86)))</f>
        <v>1.8747331922020551</v>
      </c>
      <c r="AP87" s="10">
        <f>IF((-$AI87+$AH87*AP$3)&gt;AP86,-$AI87+$AH87*AP$3,MAX(-$AI87+$AH87*AP$3,0.3*MAX(AP$4:AP86)))</f>
        <v>1.4998484809834995</v>
      </c>
      <c r="AQ87" s="10">
        <f>IF((-$AI87+$AH87*AQ$3)&gt;AQ86,-$AI87+$AH87*AQ$3,MAX(-$AI87+$AH87*AQ$3,0.3*MAX(AQ$4:AQ86)))</f>
        <v>1.1248254607883557</v>
      </c>
      <c r="AR87" s="10">
        <f>IF((-$AI87+$AH87*AR$3)&gt;AR86,-$AI87+$AH87*AR$3,MAX(-$AI87+$AH87*AR$3,0.3*MAX(AR$4:AR86)))</f>
        <v>0.75</v>
      </c>
      <c r="AS87" s="10">
        <f>IF((-$AI87+$AH87*AS$3)&gt;AS86,-$AI87+$AH87*AS$3,MAX(-$AI87+$AH87*AS$3,0.3*MAX(AS$4:AS86)))</f>
        <v>0.37487532368147125</v>
      </c>
    </row>
    <row r="88" spans="3:45">
      <c r="C88" s="1">
        <f t="shared" si="27"/>
        <v>17</v>
      </c>
      <c r="D88" s="3">
        <f t="shared" si="20"/>
        <v>0.20794415416798356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0.18439088914585774</v>
      </c>
      <c r="H88" s="2"/>
      <c r="J88" s="7">
        <v>84</v>
      </c>
      <c r="K88" s="17">
        <f t="shared" si="24"/>
        <v>28.224</v>
      </c>
      <c r="L88" s="10">
        <f t="shared" si="18"/>
        <v>37.56594202199647</v>
      </c>
      <c r="M88" s="10">
        <f t="shared" si="16"/>
        <v>35.638181771801989</v>
      </c>
      <c r="N88" s="10">
        <f t="shared" si="16"/>
        <v>33.6</v>
      </c>
      <c r="O88" s="10">
        <f t="shared" si="16"/>
        <v>31.429922048901105</v>
      </c>
      <c r="P88" s="10">
        <f t="shared" si="16"/>
        <v>29.09845356715714</v>
      </c>
      <c r="Q88" s="10">
        <f t="shared" si="16"/>
        <v>26.563132345414388</v>
      </c>
      <c r="R88" s="10">
        <f t="shared" si="16"/>
        <v>23.758787847867996</v>
      </c>
      <c r="S88" s="10">
        <f t="shared" si="16"/>
        <v>20.575713839378697</v>
      </c>
      <c r="T88" s="10">
        <f t="shared" si="16"/>
        <v>16.8</v>
      </c>
      <c r="U88" s="10">
        <f t="shared" si="16"/>
        <v>11.879393923933998</v>
      </c>
      <c r="V88" s="7">
        <v>84</v>
      </c>
      <c r="W88" s="6">
        <f t="shared" si="25"/>
        <v>28.224</v>
      </c>
      <c r="X88" s="10">
        <f t="shared" si="19"/>
        <v>11</v>
      </c>
      <c r="Y88" s="10">
        <f t="shared" si="17"/>
        <v>10</v>
      </c>
      <c r="Z88" s="10">
        <f t="shared" si="17"/>
        <v>9</v>
      </c>
      <c r="AA88" s="10">
        <f t="shared" si="17"/>
        <v>9</v>
      </c>
      <c r="AB88" s="10">
        <f t="shared" si="17"/>
        <v>8</v>
      </c>
      <c r="AC88" s="10">
        <f t="shared" si="17"/>
        <v>8</v>
      </c>
      <c r="AD88" s="10">
        <f t="shared" si="17"/>
        <v>7</v>
      </c>
      <c r="AE88" s="10">
        <f t="shared" si="17"/>
        <v>6</v>
      </c>
      <c r="AF88" s="10">
        <f t="shared" si="17"/>
        <v>5</v>
      </c>
      <c r="AG88" s="10">
        <f t="shared" si="17"/>
        <v>4</v>
      </c>
      <c r="AH88" s="7">
        <v>84</v>
      </c>
      <c r="AI88" s="6">
        <f t="shared" si="26"/>
        <v>28.224</v>
      </c>
      <c r="AJ88" s="10">
        <f>IF((-$AI88+$AH88*AJ$3)&gt;AJ87,-$AI88+$AH88*AJ$3,MAX(-$AI88+$AH88*AJ$3,0.3*MAX(AJ$4:AJ87)))</f>
        <v>9.3419420219964699</v>
      </c>
      <c r="AK88" s="10">
        <f>IF((-$AI88+$AH88*AK$3)&gt;AK87,-$AI88+$AH88*AK$3,MAX(-$AI88+$AH88*AK$3,0.3*MAX(AK$4:AK87)))</f>
        <v>7.4141817718019887</v>
      </c>
      <c r="AL88" s="10">
        <f>IF((-$AI88+$AH88*AL$3)&gt;AL87,-$AI88+$AH88*AL$3,MAX(-$AI88+$AH88*AL$3,0.3*MAX(AL$4:AL87)))</f>
        <v>5.3760000000000012</v>
      </c>
      <c r="AM88" s="10">
        <f>IF((-$AI88+$AH88*AM$3)&gt;AM87,-$AI88+$AH88*AM$3,MAX(-$AI88+$AH88*AM$3,0.3*MAX(AM$4:AM87)))</f>
        <v>3.2059220489011047</v>
      </c>
      <c r="AN88" s="10">
        <f>IF((-$AI88+$AH88*AN$3)&gt;AN87,-$AI88+$AH88*AN$3,MAX(-$AI88+$AH88*AN$3,0.3*MAX(AN$4:AN87)))</f>
        <v>2.2498910835277037</v>
      </c>
      <c r="AO88" s="10">
        <f>IF((-$AI88+$AH88*AO$3)&gt;AO87,-$AI88+$AH88*AO$3,MAX(-$AI88+$AH88*AO$3,0.3*MAX(AO$4:AO87)))</f>
        <v>1.8747331922020551</v>
      </c>
      <c r="AP88" s="10">
        <f>IF((-$AI88+$AH88*AP$3)&gt;AP87,-$AI88+$AH88*AP$3,MAX(-$AI88+$AH88*AP$3,0.3*MAX(AP$4:AP87)))</f>
        <v>1.4998484809834995</v>
      </c>
      <c r="AQ88" s="10">
        <f>IF((-$AI88+$AH88*AQ$3)&gt;AQ87,-$AI88+$AH88*AQ$3,MAX(-$AI88+$AH88*AQ$3,0.3*MAX(AQ$4:AQ87)))</f>
        <v>1.1248254607883557</v>
      </c>
      <c r="AR88" s="10">
        <f>IF((-$AI88+$AH88*AR$3)&gt;AR87,-$AI88+$AH88*AR$3,MAX(-$AI88+$AH88*AR$3,0.3*MAX(AR$4:AR87)))</f>
        <v>0.75</v>
      </c>
      <c r="AS88" s="10">
        <f>IF((-$AI88+$AH88*AS$3)&gt;AS87,-$AI88+$AH88*AS$3,MAX(-$AI88+$AH88*AS$3,0.3*MAX(AS$4:AS87)))</f>
        <v>0.37487532368147125</v>
      </c>
    </row>
    <row r="89" spans="3:45">
      <c r="C89" s="1">
        <f t="shared" si="27"/>
        <v>16</v>
      </c>
      <c r="D89" s="3">
        <f t="shared" si="20"/>
        <v>0.19459101490553132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0.17888543819998318</v>
      </c>
      <c r="H89" s="2"/>
      <c r="J89" s="7">
        <v>85</v>
      </c>
      <c r="K89" s="17">
        <f t="shared" si="24"/>
        <v>28.900000000000002</v>
      </c>
      <c r="L89" s="10">
        <f t="shared" si="18"/>
        <v>38.01315561749643</v>
      </c>
      <c r="M89" s="10">
        <f t="shared" si="16"/>
        <v>36.062445840513917</v>
      </c>
      <c r="N89" s="10">
        <f t="shared" si="16"/>
        <v>34</v>
      </c>
      <c r="O89" s="10">
        <f t="shared" si="16"/>
        <v>31.804087787578499</v>
      </c>
      <c r="P89" s="10">
        <f t="shared" si="16"/>
        <v>29.444863728670914</v>
      </c>
      <c r="Q89" s="10">
        <f t="shared" si="16"/>
        <v>26.879360111431225</v>
      </c>
      <c r="R89" s="10">
        <f t="shared" si="16"/>
        <v>24.041630560342615</v>
      </c>
      <c r="S89" s="10">
        <f t="shared" si="16"/>
        <v>20.820662813657012</v>
      </c>
      <c r="T89" s="10">
        <f t="shared" si="16"/>
        <v>17</v>
      </c>
      <c r="U89" s="10">
        <f t="shared" si="16"/>
        <v>12.020815280171307</v>
      </c>
      <c r="V89" s="7">
        <v>85</v>
      </c>
      <c r="W89" s="6">
        <f t="shared" si="25"/>
        <v>28.900000000000002</v>
      </c>
      <c r="X89" s="10">
        <f t="shared" si="19"/>
        <v>11</v>
      </c>
      <c r="Y89" s="10">
        <f t="shared" si="17"/>
        <v>10</v>
      </c>
      <c r="Z89" s="10">
        <f t="shared" si="17"/>
        <v>9</v>
      </c>
      <c r="AA89" s="10">
        <f t="shared" si="17"/>
        <v>9</v>
      </c>
      <c r="AB89" s="10">
        <f t="shared" si="17"/>
        <v>8</v>
      </c>
      <c r="AC89" s="10">
        <f t="shared" si="17"/>
        <v>8</v>
      </c>
      <c r="AD89" s="10">
        <f t="shared" si="17"/>
        <v>7</v>
      </c>
      <c r="AE89" s="10">
        <f t="shared" si="17"/>
        <v>6</v>
      </c>
      <c r="AF89" s="10">
        <f t="shared" si="17"/>
        <v>5</v>
      </c>
      <c r="AG89" s="10">
        <f t="shared" si="17"/>
        <v>4</v>
      </c>
      <c r="AH89" s="7">
        <v>85</v>
      </c>
      <c r="AI89" s="6">
        <f t="shared" si="26"/>
        <v>28.900000000000002</v>
      </c>
      <c r="AJ89" s="10">
        <f>IF((-$AI89+$AH89*AJ$3)&gt;AJ88,-$AI89+$AH89*AJ$3,MAX(-$AI89+$AH89*AJ$3,0.3*MAX(AJ$4:AJ88)))</f>
        <v>9.1131556174964281</v>
      </c>
      <c r="AK89" s="10">
        <f>IF((-$AI89+$AH89*AK$3)&gt;AK88,-$AI89+$AH89*AK$3,MAX(-$AI89+$AH89*AK$3,0.3*MAX(AK$4:AK88)))</f>
        <v>7.1624458405139144</v>
      </c>
      <c r="AL89" s="10">
        <f>IF((-$AI89+$AH89*AL$3)&gt;AL88,-$AI89+$AH89*AL$3,MAX(-$AI89+$AH89*AL$3,0.3*MAX(AL$4:AL88)))</f>
        <v>5.0999999999999979</v>
      </c>
      <c r="AM89" s="10">
        <f>IF((-$AI89+$AH89*AM$3)&gt;AM88,-$AI89+$AH89*AM$3,MAX(-$AI89+$AH89*AM$3,0.3*MAX(AM$4:AM88)))</f>
        <v>2.9040877875784972</v>
      </c>
      <c r="AN89" s="10">
        <f>IF((-$AI89+$AH89*AN$3)&gt;AN88,-$AI89+$AH89*AN$3,MAX(-$AI89+$AH89*AN$3,0.3*MAX(AN$4:AN88)))</f>
        <v>2.2498910835277037</v>
      </c>
      <c r="AO89" s="10">
        <f>IF((-$AI89+$AH89*AO$3)&gt;AO88,-$AI89+$AH89*AO$3,MAX(-$AI89+$AH89*AO$3,0.3*MAX(AO$4:AO88)))</f>
        <v>1.8747331922020551</v>
      </c>
      <c r="AP89" s="10">
        <f>IF((-$AI89+$AH89*AP$3)&gt;AP88,-$AI89+$AH89*AP$3,MAX(-$AI89+$AH89*AP$3,0.3*MAX(AP$4:AP88)))</f>
        <v>1.4998484809834995</v>
      </c>
      <c r="AQ89" s="10">
        <f>IF((-$AI89+$AH89*AQ$3)&gt;AQ88,-$AI89+$AH89*AQ$3,MAX(-$AI89+$AH89*AQ$3,0.3*MAX(AQ$4:AQ88)))</f>
        <v>1.1248254607883557</v>
      </c>
      <c r="AR89" s="10">
        <f>IF((-$AI89+$AH89*AR$3)&gt;AR88,-$AI89+$AH89*AR$3,MAX(-$AI89+$AH89*AR$3,0.3*MAX(AR$4:AR88)))</f>
        <v>0.75</v>
      </c>
      <c r="AS89" s="10">
        <f>IF((-$AI89+$AH89*AS$3)&gt;AS88,-$AI89+$AH89*AS$3,MAX(-$AI89+$AH89*AS$3,0.3*MAX(AS$4:AS88)))</f>
        <v>0.37487532368147125</v>
      </c>
    </row>
    <row r="90" spans="3:45">
      <c r="C90" s="1">
        <f t="shared" si="27"/>
        <v>15</v>
      </c>
      <c r="D90" s="3">
        <f t="shared" si="20"/>
        <v>0.1791759469228055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0.17320508075688773</v>
      </c>
      <c r="H90" s="2"/>
      <c r="J90" s="7">
        <v>86</v>
      </c>
      <c r="K90" s="17">
        <f t="shared" si="24"/>
        <v>29.584</v>
      </c>
      <c r="L90" s="10">
        <f t="shared" si="18"/>
        <v>38.460369212996383</v>
      </c>
      <c r="M90" s="10">
        <f t="shared" si="16"/>
        <v>36.486709909225844</v>
      </c>
      <c r="N90" s="10">
        <f t="shared" si="16"/>
        <v>34.4</v>
      </c>
      <c r="O90" s="10">
        <f t="shared" si="16"/>
        <v>32.178253526255894</v>
      </c>
      <c r="P90" s="10">
        <f t="shared" si="16"/>
        <v>29.791273890184691</v>
      </c>
      <c r="Q90" s="10">
        <f t="shared" si="16"/>
        <v>27.195587877448062</v>
      </c>
      <c r="R90" s="10">
        <f t="shared" si="16"/>
        <v>24.324473272817233</v>
      </c>
      <c r="S90" s="10">
        <f t="shared" si="16"/>
        <v>21.065611787935332</v>
      </c>
      <c r="T90" s="10">
        <f t="shared" si="16"/>
        <v>17.2</v>
      </c>
      <c r="U90" s="10">
        <f t="shared" si="16"/>
        <v>12.162236636408617</v>
      </c>
      <c r="V90" s="7">
        <v>86</v>
      </c>
      <c r="W90" s="6">
        <f t="shared" si="25"/>
        <v>29.584</v>
      </c>
      <c r="X90" s="10">
        <f t="shared" si="19"/>
        <v>10</v>
      </c>
      <c r="Y90" s="10">
        <f t="shared" si="17"/>
        <v>10</v>
      </c>
      <c r="Z90" s="10">
        <f t="shared" si="17"/>
        <v>9</v>
      </c>
      <c r="AA90" s="10">
        <f t="shared" si="17"/>
        <v>9</v>
      </c>
      <c r="AB90" s="10">
        <f t="shared" si="17"/>
        <v>8</v>
      </c>
      <c r="AC90" s="10">
        <f t="shared" si="17"/>
        <v>8</v>
      </c>
      <c r="AD90" s="10">
        <f t="shared" si="17"/>
        <v>7</v>
      </c>
      <c r="AE90" s="10">
        <f t="shared" si="17"/>
        <v>6</v>
      </c>
      <c r="AF90" s="10">
        <f t="shared" si="17"/>
        <v>5</v>
      </c>
      <c r="AG90" s="10">
        <f t="shared" si="17"/>
        <v>4</v>
      </c>
      <c r="AH90" s="7">
        <v>86</v>
      </c>
      <c r="AI90" s="6">
        <f t="shared" si="26"/>
        <v>29.584</v>
      </c>
      <c r="AJ90" s="10">
        <f>IF((-$AI90+$AH90*AJ$3)&gt;AJ89,-$AI90+$AH90*AJ$3,MAX(-$AI90+$AH90*AJ$3,0.3*MAX(AJ$4:AJ89)))</f>
        <v>8.8763692129963836</v>
      </c>
      <c r="AK90" s="10">
        <f>IF((-$AI90+$AH90*AK$3)&gt;AK89,-$AI90+$AH90*AK$3,MAX(-$AI90+$AH90*AK$3,0.3*MAX(AK$4:AK89)))</f>
        <v>6.9027099092258446</v>
      </c>
      <c r="AL90" s="10">
        <f>IF((-$AI90+$AH90*AL$3)&gt;AL89,-$AI90+$AH90*AL$3,MAX(-$AI90+$AH90*AL$3,0.3*MAX(AL$4:AL89)))</f>
        <v>4.8159999999999989</v>
      </c>
      <c r="AM90" s="10">
        <f>IF((-$AI90+$AH90*AM$3)&gt;AM89,-$AI90+$AH90*AM$3,MAX(-$AI90+$AH90*AM$3,0.3*MAX(AM$4:AM89)))</f>
        <v>2.6249369153512574</v>
      </c>
      <c r="AN90" s="10">
        <f>IF((-$AI90+$AH90*AN$3)&gt;AN89,-$AI90+$AH90*AN$3,MAX(-$AI90+$AH90*AN$3,0.3*MAX(AN$4:AN89)))</f>
        <v>2.2498910835277037</v>
      </c>
      <c r="AO90" s="10">
        <f>IF((-$AI90+$AH90*AO$3)&gt;AO89,-$AI90+$AH90*AO$3,MAX(-$AI90+$AH90*AO$3,0.3*MAX(AO$4:AO89)))</f>
        <v>1.8747331922020551</v>
      </c>
      <c r="AP90" s="10">
        <f>IF((-$AI90+$AH90*AP$3)&gt;AP89,-$AI90+$AH90*AP$3,MAX(-$AI90+$AH90*AP$3,0.3*MAX(AP$4:AP89)))</f>
        <v>1.4998484809834995</v>
      </c>
      <c r="AQ90" s="10">
        <f>IF((-$AI90+$AH90*AQ$3)&gt;AQ89,-$AI90+$AH90*AQ$3,MAX(-$AI90+$AH90*AQ$3,0.3*MAX(AQ$4:AQ89)))</f>
        <v>1.1248254607883557</v>
      </c>
      <c r="AR90" s="10">
        <f>IF((-$AI90+$AH90*AR$3)&gt;AR89,-$AI90+$AH90*AR$3,MAX(-$AI90+$AH90*AR$3,0.3*MAX(AR$4:AR89)))</f>
        <v>0.75</v>
      </c>
      <c r="AS90" s="10">
        <f>IF((-$AI90+$AH90*AS$3)&gt;AS89,-$AI90+$AH90*AS$3,MAX(-$AI90+$AH90*AS$3,0.3*MAX(AS$4:AS89)))</f>
        <v>0.37487532368147125</v>
      </c>
    </row>
    <row r="91" spans="3:45">
      <c r="C91" s="1">
        <f t="shared" si="27"/>
        <v>14</v>
      </c>
      <c r="D91" s="3">
        <f t="shared" si="20"/>
        <v>0.16094379124341002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0.16733200530681511</v>
      </c>
      <c r="H91" s="2"/>
      <c r="J91" s="7">
        <v>87</v>
      </c>
      <c r="K91" s="17">
        <f t="shared" si="24"/>
        <v>30.276</v>
      </c>
      <c r="L91" s="10">
        <f t="shared" si="18"/>
        <v>38.907582808496343</v>
      </c>
      <c r="M91" s="10">
        <f t="shared" si="16"/>
        <v>36.910973977937779</v>
      </c>
      <c r="N91" s="10">
        <f t="shared" si="16"/>
        <v>34.800000000000004</v>
      </c>
      <c r="O91" s="10">
        <f t="shared" si="16"/>
        <v>32.552419264933285</v>
      </c>
      <c r="P91" s="10">
        <f t="shared" si="16"/>
        <v>30.137684051698464</v>
      </c>
      <c r="Q91" s="10">
        <f t="shared" si="16"/>
        <v>27.511815643464899</v>
      </c>
      <c r="R91" s="10">
        <f t="shared" si="16"/>
        <v>24.607315985291855</v>
      </c>
      <c r="S91" s="10">
        <f t="shared" si="16"/>
        <v>21.310560762213647</v>
      </c>
      <c r="T91" s="10">
        <f t="shared" ref="M91:U104" si="28">$J91*T$3</f>
        <v>17.400000000000002</v>
      </c>
      <c r="U91" s="10">
        <f t="shared" si="28"/>
        <v>12.303657992645928</v>
      </c>
      <c r="V91" s="7">
        <v>87</v>
      </c>
      <c r="W91" s="6">
        <f t="shared" si="25"/>
        <v>30.276</v>
      </c>
      <c r="X91" s="10">
        <f t="shared" si="19"/>
        <v>10</v>
      </c>
      <c r="Y91" s="10">
        <f t="shared" si="17"/>
        <v>10</v>
      </c>
      <c r="Z91" s="10">
        <f t="shared" si="17"/>
        <v>9</v>
      </c>
      <c r="AA91" s="10">
        <f t="shared" si="17"/>
        <v>9</v>
      </c>
      <c r="AB91" s="10">
        <f t="shared" si="17"/>
        <v>8</v>
      </c>
      <c r="AC91" s="10">
        <f t="shared" si="17"/>
        <v>8</v>
      </c>
      <c r="AD91" s="10">
        <f t="shared" si="17"/>
        <v>7</v>
      </c>
      <c r="AE91" s="10">
        <f t="shared" si="17"/>
        <v>6</v>
      </c>
      <c r="AF91" s="10">
        <f t="shared" ref="Y91:AG104" si="29">CEILING(IF($V91&lt;30,1-$W91+$V91*AF$3,MAX(1-$W91+$V91*AF$3,AF$3*20+1)),1)</f>
        <v>5</v>
      </c>
      <c r="AG91" s="10">
        <f t="shared" si="29"/>
        <v>4</v>
      </c>
      <c r="AH91" s="7">
        <v>87</v>
      </c>
      <c r="AI91" s="6">
        <f t="shared" si="26"/>
        <v>30.276</v>
      </c>
      <c r="AJ91" s="10">
        <f>IF((-$AI91+$AH91*AJ$3)&gt;AJ90,-$AI91+$AH91*AJ$3,MAX(-$AI91+$AH91*AJ$3,0.3*MAX(AJ$4:AJ90)))</f>
        <v>8.6315828084963435</v>
      </c>
      <c r="AK91" s="10">
        <f>IF((-$AI91+$AH91*AK$3)&gt;AK90,-$AI91+$AH91*AK$3,MAX(-$AI91+$AH91*AK$3,0.3*MAX(AK$4:AK90)))</f>
        <v>6.6349739779377792</v>
      </c>
      <c r="AL91" s="10">
        <f>IF((-$AI91+$AH91*AL$3)&gt;AL90,-$AI91+$AH91*AL$3,MAX(-$AI91+$AH91*AL$3,0.3*MAX(AL$4:AL90)))</f>
        <v>4.5240000000000045</v>
      </c>
      <c r="AM91" s="10">
        <f>IF((-$AI91+$AH91*AM$3)&gt;AM90,-$AI91+$AH91*AM$3,MAX(-$AI91+$AH91*AM$3,0.3*MAX(AM$4:AM90)))</f>
        <v>2.6249369153512574</v>
      </c>
      <c r="AN91" s="10">
        <f>IF((-$AI91+$AH91*AN$3)&gt;AN90,-$AI91+$AH91*AN$3,MAX(-$AI91+$AH91*AN$3,0.3*MAX(AN$4:AN90)))</f>
        <v>2.2498910835277037</v>
      </c>
      <c r="AO91" s="10">
        <f>IF((-$AI91+$AH91*AO$3)&gt;AO90,-$AI91+$AH91*AO$3,MAX(-$AI91+$AH91*AO$3,0.3*MAX(AO$4:AO90)))</f>
        <v>1.8747331922020551</v>
      </c>
      <c r="AP91" s="10">
        <f>IF((-$AI91+$AH91*AP$3)&gt;AP90,-$AI91+$AH91*AP$3,MAX(-$AI91+$AH91*AP$3,0.3*MAX(AP$4:AP90)))</f>
        <v>1.4998484809834995</v>
      </c>
      <c r="AQ91" s="10">
        <f>IF((-$AI91+$AH91*AQ$3)&gt;AQ90,-$AI91+$AH91*AQ$3,MAX(-$AI91+$AH91*AQ$3,0.3*MAX(AQ$4:AQ90)))</f>
        <v>1.1248254607883557</v>
      </c>
      <c r="AR91" s="10">
        <f>IF((-$AI91+$AH91*AR$3)&gt;AR90,-$AI91+$AH91*AR$3,MAX(-$AI91+$AH91*AR$3,0.3*MAX(AR$4:AR90)))</f>
        <v>0.75</v>
      </c>
      <c r="AS91" s="10">
        <f>IF((-$AI91+$AH91*AS$3)&gt;AS90,-$AI91+$AH91*AS$3,MAX(-$AI91+$AH91*AS$3,0.3*MAX(AS$4:AS90)))</f>
        <v>0.37487532368147125</v>
      </c>
    </row>
    <row r="92" spans="3:45">
      <c r="C92" s="1">
        <f t="shared" si="27"/>
        <v>13</v>
      </c>
      <c r="D92" s="3">
        <f t="shared" si="20"/>
        <v>0.13862943611198905</v>
      </c>
      <c r="E92" s="2">
        <f t="shared" si="21"/>
        <v>0.1</v>
      </c>
      <c r="F92" s="2">
        <f t="shared" si="22"/>
        <v>8.3666002653407567E-2</v>
      </c>
      <c r="G92" s="2">
        <f t="shared" si="23"/>
        <v>0.161245154965971</v>
      </c>
      <c r="H92" s="2"/>
      <c r="J92" s="7">
        <v>88</v>
      </c>
      <c r="K92" s="17">
        <f t="shared" si="24"/>
        <v>30.975999999999999</v>
      </c>
      <c r="L92" s="10">
        <f t="shared" si="18"/>
        <v>39.354796403996303</v>
      </c>
      <c r="M92" s="10">
        <f t="shared" si="28"/>
        <v>37.335238046649707</v>
      </c>
      <c r="N92" s="10">
        <f t="shared" si="28"/>
        <v>35.200000000000003</v>
      </c>
      <c r="O92" s="10">
        <f t="shared" si="28"/>
        <v>32.926585003610683</v>
      </c>
      <c r="P92" s="10">
        <f t="shared" si="28"/>
        <v>30.484094213212241</v>
      </c>
      <c r="Q92" s="10">
        <f t="shared" si="28"/>
        <v>27.82804340948174</v>
      </c>
      <c r="R92" s="10">
        <f t="shared" si="28"/>
        <v>24.890158697766473</v>
      </c>
      <c r="S92" s="10">
        <f t="shared" si="28"/>
        <v>21.555509736491967</v>
      </c>
      <c r="T92" s="10">
        <f t="shared" si="28"/>
        <v>17.600000000000001</v>
      </c>
      <c r="U92" s="10">
        <f t="shared" si="28"/>
        <v>12.445079348883237</v>
      </c>
      <c r="V92" s="7">
        <v>88</v>
      </c>
      <c r="W92" s="6">
        <f t="shared" si="25"/>
        <v>30.975999999999999</v>
      </c>
      <c r="X92" s="10">
        <f t="shared" si="19"/>
        <v>10</v>
      </c>
      <c r="Y92" s="10">
        <f t="shared" si="29"/>
        <v>10</v>
      </c>
      <c r="Z92" s="10">
        <f t="shared" si="29"/>
        <v>9</v>
      </c>
      <c r="AA92" s="10">
        <f t="shared" si="29"/>
        <v>9</v>
      </c>
      <c r="AB92" s="10">
        <f t="shared" si="29"/>
        <v>8</v>
      </c>
      <c r="AC92" s="10">
        <f t="shared" si="29"/>
        <v>8</v>
      </c>
      <c r="AD92" s="10">
        <f t="shared" si="29"/>
        <v>7</v>
      </c>
      <c r="AE92" s="10">
        <f t="shared" si="29"/>
        <v>6</v>
      </c>
      <c r="AF92" s="10">
        <f t="shared" si="29"/>
        <v>5</v>
      </c>
      <c r="AG92" s="10">
        <f t="shared" si="29"/>
        <v>4</v>
      </c>
      <c r="AH92" s="7">
        <v>88</v>
      </c>
      <c r="AI92" s="6">
        <f t="shared" si="26"/>
        <v>30.975999999999999</v>
      </c>
      <c r="AJ92" s="10">
        <f>IF((-$AI92+$AH92*AJ$3)&gt;AJ91,-$AI92+$AH92*AJ$3,MAX(-$AI92+$AH92*AJ$3,0.3*MAX(AJ$4:AJ91)))</f>
        <v>8.3787964039963043</v>
      </c>
      <c r="AK92" s="10">
        <f>IF((-$AI92+$AH92*AK$3)&gt;AK91,-$AI92+$AH92*AK$3,MAX(-$AI92+$AH92*AK$3,0.3*MAX(AK$4:AK91)))</f>
        <v>6.3592380466497076</v>
      </c>
      <c r="AL92" s="10">
        <f>IF((-$AI92+$AH92*AL$3)&gt;AL91,-$AI92+$AH92*AL$3,MAX(-$AI92+$AH92*AL$3,0.3*MAX(AL$4:AL91)))</f>
        <v>4.2240000000000038</v>
      </c>
      <c r="AM92" s="10">
        <f>IF((-$AI92+$AH92*AM$3)&gt;AM91,-$AI92+$AH92*AM$3,MAX(-$AI92+$AH92*AM$3,0.3*MAX(AM$4:AM91)))</f>
        <v>2.6249369153512574</v>
      </c>
      <c r="AN92" s="10">
        <f>IF((-$AI92+$AH92*AN$3)&gt;AN91,-$AI92+$AH92*AN$3,MAX(-$AI92+$AH92*AN$3,0.3*MAX(AN$4:AN91)))</f>
        <v>2.2498910835277037</v>
      </c>
      <c r="AO92" s="10">
        <f>IF((-$AI92+$AH92*AO$3)&gt;AO91,-$AI92+$AH92*AO$3,MAX(-$AI92+$AH92*AO$3,0.3*MAX(AO$4:AO91)))</f>
        <v>1.8747331922020551</v>
      </c>
      <c r="AP92" s="10">
        <f>IF((-$AI92+$AH92*AP$3)&gt;AP91,-$AI92+$AH92*AP$3,MAX(-$AI92+$AH92*AP$3,0.3*MAX(AP$4:AP91)))</f>
        <v>1.4998484809834995</v>
      </c>
      <c r="AQ92" s="10">
        <f>IF((-$AI92+$AH92*AQ$3)&gt;AQ91,-$AI92+$AH92*AQ$3,MAX(-$AI92+$AH92*AQ$3,0.3*MAX(AQ$4:AQ91)))</f>
        <v>1.1248254607883557</v>
      </c>
      <c r="AR92" s="10">
        <f>IF((-$AI92+$AH92*AR$3)&gt;AR91,-$AI92+$AH92*AR$3,MAX(-$AI92+$AH92*AR$3,0.3*MAX(AR$4:AR91)))</f>
        <v>0.75</v>
      </c>
      <c r="AS92" s="10">
        <f>IF((-$AI92+$AH92*AS$3)&gt;AS91,-$AI92+$AH92*AS$3,MAX(-$AI92+$AH92*AS$3,0.3*MAX(AS$4:AS91)))</f>
        <v>0.37487532368147125</v>
      </c>
    </row>
    <row r="93" spans="3:45">
      <c r="C93" s="1">
        <f t="shared" si="27"/>
        <v>12</v>
      </c>
      <c r="D93" s="3">
        <f t="shared" si="20"/>
        <v>0.10986122886681098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0.15491933384829668</v>
      </c>
      <c r="H93" s="2"/>
      <c r="J93" s="7">
        <v>89</v>
      </c>
      <c r="K93" s="17">
        <f t="shared" si="24"/>
        <v>31.684000000000001</v>
      </c>
      <c r="L93" s="10">
        <f t="shared" si="18"/>
        <v>39.802009999496264</v>
      </c>
      <c r="M93" s="10">
        <f t="shared" si="28"/>
        <v>37.759502115361634</v>
      </c>
      <c r="N93" s="10">
        <f t="shared" si="28"/>
        <v>35.6</v>
      </c>
      <c r="O93" s="10">
        <f t="shared" si="28"/>
        <v>33.300750742288074</v>
      </c>
      <c r="P93" s="10">
        <f t="shared" si="28"/>
        <v>30.830504374726015</v>
      </c>
      <c r="Q93" s="10">
        <f t="shared" si="28"/>
        <v>28.144271175498577</v>
      </c>
      <c r="R93" s="10">
        <f t="shared" si="28"/>
        <v>25.173001410241092</v>
      </c>
      <c r="S93" s="10">
        <f t="shared" si="28"/>
        <v>21.800458710770283</v>
      </c>
      <c r="T93" s="10">
        <f t="shared" si="28"/>
        <v>17.8</v>
      </c>
      <c r="U93" s="10">
        <f t="shared" si="28"/>
        <v>12.586500705120546</v>
      </c>
      <c r="V93" s="7">
        <v>89</v>
      </c>
      <c r="W93" s="6">
        <f t="shared" si="25"/>
        <v>31.684000000000001</v>
      </c>
      <c r="X93" s="10">
        <f t="shared" si="19"/>
        <v>10</v>
      </c>
      <c r="Y93" s="10">
        <f t="shared" si="29"/>
        <v>10</v>
      </c>
      <c r="Z93" s="10">
        <f t="shared" si="29"/>
        <v>9</v>
      </c>
      <c r="AA93" s="10">
        <f t="shared" si="29"/>
        <v>9</v>
      </c>
      <c r="AB93" s="10">
        <f t="shared" si="29"/>
        <v>8</v>
      </c>
      <c r="AC93" s="10">
        <f t="shared" si="29"/>
        <v>8</v>
      </c>
      <c r="AD93" s="10">
        <f t="shared" si="29"/>
        <v>7</v>
      </c>
      <c r="AE93" s="10">
        <f t="shared" si="29"/>
        <v>6</v>
      </c>
      <c r="AF93" s="10">
        <f t="shared" si="29"/>
        <v>5</v>
      </c>
      <c r="AG93" s="10">
        <f t="shared" si="29"/>
        <v>4</v>
      </c>
      <c r="AH93" s="7">
        <v>89</v>
      </c>
      <c r="AI93" s="6">
        <f t="shared" si="26"/>
        <v>31.684000000000001</v>
      </c>
      <c r="AJ93" s="10">
        <f>IF((-$AI93+$AH93*AJ$3)&gt;AJ92,-$AI93+$AH93*AJ$3,MAX(-$AI93+$AH93*AJ$3,0.3*MAX(AJ$4:AJ92)))</f>
        <v>8.1180099994962625</v>
      </c>
      <c r="AK93" s="10">
        <f>IF((-$AI93+$AH93*AK$3)&gt;AK92,-$AI93+$AH93*AK$3,MAX(-$AI93+$AH93*AK$3,0.3*MAX(AK$4:AK92)))</f>
        <v>6.0755021153616333</v>
      </c>
      <c r="AL93" s="10">
        <f>IF((-$AI93+$AH93*AL$3)&gt;AL92,-$AI93+$AH93*AL$3,MAX(-$AI93+$AH93*AL$3,0.3*MAX(AL$4:AL92)))</f>
        <v>3.9160000000000004</v>
      </c>
      <c r="AM93" s="10">
        <f>IF((-$AI93+$AH93*AM$3)&gt;AM92,-$AI93+$AH93*AM$3,MAX(-$AI93+$AH93*AM$3,0.3*MAX(AM$4:AM92)))</f>
        <v>2.6249369153512574</v>
      </c>
      <c r="AN93" s="10">
        <f>IF((-$AI93+$AH93*AN$3)&gt;AN92,-$AI93+$AH93*AN$3,MAX(-$AI93+$AH93*AN$3,0.3*MAX(AN$4:AN92)))</f>
        <v>2.2498910835277037</v>
      </c>
      <c r="AO93" s="10">
        <f>IF((-$AI93+$AH93*AO$3)&gt;AO92,-$AI93+$AH93*AO$3,MAX(-$AI93+$AH93*AO$3,0.3*MAX(AO$4:AO92)))</f>
        <v>1.8747331922020551</v>
      </c>
      <c r="AP93" s="10">
        <f>IF((-$AI93+$AH93*AP$3)&gt;AP92,-$AI93+$AH93*AP$3,MAX(-$AI93+$AH93*AP$3,0.3*MAX(AP$4:AP92)))</f>
        <v>1.4998484809834995</v>
      </c>
      <c r="AQ93" s="10">
        <f>IF((-$AI93+$AH93*AQ$3)&gt;AQ92,-$AI93+$AH93*AQ$3,MAX(-$AI93+$AH93*AQ$3,0.3*MAX(AQ$4:AQ92)))</f>
        <v>1.1248254607883557</v>
      </c>
      <c r="AR93" s="10">
        <f>IF((-$AI93+$AH93*AR$3)&gt;AR92,-$AI93+$AH93*AR$3,MAX(-$AI93+$AH93*AR$3,0.3*MAX(AR$4:AR92)))</f>
        <v>0.75</v>
      </c>
      <c r="AS93" s="10">
        <f>IF((-$AI93+$AH93*AS$3)&gt;AS92,-$AI93+$AH93*AS$3,MAX(-$AI93+$AH93*AS$3,0.3*MAX(AS$4:AS92)))</f>
        <v>0.37487532368147125</v>
      </c>
    </row>
    <row r="94" spans="3:45">
      <c r="C94" s="1">
        <f>C93-1</f>
        <v>11</v>
      </c>
      <c r="D94" s="3">
        <f t="shared" si="20"/>
        <v>6.9314718055994526E-2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0.14832396974191325</v>
      </c>
      <c r="H94" s="2"/>
      <c r="J94" s="7">
        <v>90</v>
      </c>
      <c r="K94" s="17">
        <f t="shared" si="24"/>
        <v>32.4</v>
      </c>
      <c r="L94" s="10">
        <f t="shared" si="18"/>
        <v>40.249223594996216</v>
      </c>
      <c r="M94" s="10">
        <f t="shared" si="28"/>
        <v>38.183766184073562</v>
      </c>
      <c r="N94" s="10">
        <f t="shared" si="28"/>
        <v>36</v>
      </c>
      <c r="O94" s="10">
        <f t="shared" si="28"/>
        <v>33.674916480965472</v>
      </c>
      <c r="P94" s="10">
        <f t="shared" si="28"/>
        <v>31.176914536239792</v>
      </c>
      <c r="Q94" s="10">
        <f t="shared" si="28"/>
        <v>28.460498941515414</v>
      </c>
      <c r="R94" s="10">
        <f t="shared" si="28"/>
        <v>25.45584412271571</v>
      </c>
      <c r="S94" s="10">
        <f t="shared" si="28"/>
        <v>22.045407685048602</v>
      </c>
      <c r="T94" s="10">
        <f t="shared" si="28"/>
        <v>18</v>
      </c>
      <c r="U94" s="10">
        <f t="shared" si="28"/>
        <v>12.727922061357855</v>
      </c>
      <c r="V94" s="7">
        <v>90</v>
      </c>
      <c r="W94" s="6">
        <f t="shared" si="25"/>
        <v>32.4</v>
      </c>
      <c r="X94" s="10">
        <f t="shared" si="19"/>
        <v>10</v>
      </c>
      <c r="Y94" s="10">
        <f t="shared" si="29"/>
        <v>10</v>
      </c>
      <c r="Z94" s="10">
        <f t="shared" si="29"/>
        <v>9</v>
      </c>
      <c r="AA94" s="10">
        <f t="shared" si="29"/>
        <v>9</v>
      </c>
      <c r="AB94" s="10">
        <f t="shared" si="29"/>
        <v>8</v>
      </c>
      <c r="AC94" s="10">
        <f t="shared" si="29"/>
        <v>8</v>
      </c>
      <c r="AD94" s="10">
        <f t="shared" si="29"/>
        <v>7</v>
      </c>
      <c r="AE94" s="10">
        <f t="shared" si="29"/>
        <v>6</v>
      </c>
      <c r="AF94" s="10">
        <f t="shared" si="29"/>
        <v>5</v>
      </c>
      <c r="AG94" s="10">
        <f t="shared" si="29"/>
        <v>4</v>
      </c>
      <c r="AH94" s="7">
        <v>90</v>
      </c>
      <c r="AI94" s="6">
        <f t="shared" si="26"/>
        <v>32.4</v>
      </c>
      <c r="AJ94" s="10">
        <f>IF((-$AI94+$AH94*AJ$3)&gt;AJ93,-$AI94+$AH94*AJ$3,MAX(-$AI94+$AH94*AJ$3,0.3*MAX(AJ$4:AJ93)))</f>
        <v>7.8492235949962179</v>
      </c>
      <c r="AK94" s="10">
        <f>IF((-$AI94+$AH94*AK$3)&gt;AK93,-$AI94+$AH94*AK$3,MAX(-$AI94+$AH94*AK$3,0.3*MAX(AK$4:AK93)))</f>
        <v>5.7837661840735635</v>
      </c>
      <c r="AL94" s="10">
        <f>IF((-$AI94+$AH94*AL$3)&gt;AL93,-$AI94+$AH94*AL$3,MAX(-$AI94+$AH94*AL$3,0.3*MAX(AL$4:AL93)))</f>
        <v>3.6000000000000014</v>
      </c>
      <c r="AM94" s="10">
        <f>IF((-$AI94+$AH94*AM$3)&gt;AM93,-$AI94+$AH94*AM$3,MAX(-$AI94+$AH94*AM$3,0.3*MAX(AM$4:AM93)))</f>
        <v>2.6249369153512574</v>
      </c>
      <c r="AN94" s="10">
        <f>IF((-$AI94+$AH94*AN$3)&gt;AN93,-$AI94+$AH94*AN$3,MAX(-$AI94+$AH94*AN$3,0.3*MAX(AN$4:AN93)))</f>
        <v>2.2498910835277037</v>
      </c>
      <c r="AO94" s="10">
        <f>IF((-$AI94+$AH94*AO$3)&gt;AO93,-$AI94+$AH94*AO$3,MAX(-$AI94+$AH94*AO$3,0.3*MAX(AO$4:AO93)))</f>
        <v>1.8747331922020551</v>
      </c>
      <c r="AP94" s="10">
        <f>IF((-$AI94+$AH94*AP$3)&gt;AP93,-$AI94+$AH94*AP$3,MAX(-$AI94+$AH94*AP$3,0.3*MAX(AP$4:AP93)))</f>
        <v>1.4998484809834995</v>
      </c>
      <c r="AQ94" s="10">
        <f>IF((-$AI94+$AH94*AQ$3)&gt;AQ93,-$AI94+$AH94*AQ$3,MAX(-$AI94+$AH94*AQ$3,0.3*MAX(AQ$4:AQ93)))</f>
        <v>1.1248254607883557</v>
      </c>
      <c r="AR94" s="10">
        <f>IF((-$AI94+$AH94*AR$3)&gt;AR93,-$AI94+$AH94*AR$3,MAX(-$AI94+$AH94*AR$3,0.3*MAX(AR$4:AR93)))</f>
        <v>0.75</v>
      </c>
      <c r="AS94" s="10">
        <f>IF((-$AI94+$AH94*AS$3)&gt;AS93,-$AI94+$AH94*AS$3,MAX(-$AI94+$AH94*AS$3,0.3*MAX(AS$4:AS93)))</f>
        <v>0.37487532368147125</v>
      </c>
    </row>
    <row r="95" spans="3:45">
      <c r="C95" s="1">
        <f t="shared" ref="C95:C105" si="30">C94-1</f>
        <v>10</v>
      </c>
      <c r="D95" s="3">
        <f t="shared" si="20"/>
        <v>0</v>
      </c>
      <c r="E95" s="2">
        <f t="shared" si="21"/>
        <v>0.05</v>
      </c>
      <c r="F95" s="2">
        <f t="shared" si="22"/>
        <v>3.1622776601683805E-2</v>
      </c>
      <c r="G95" s="2">
        <f t="shared" si="23"/>
        <v>0.1414213562373095</v>
      </c>
      <c r="H95" s="2"/>
      <c r="J95" s="7">
        <v>91</v>
      </c>
      <c r="K95" s="17">
        <f t="shared" si="24"/>
        <v>33.124000000000002</v>
      </c>
      <c r="L95" s="10">
        <f t="shared" si="18"/>
        <v>40.696437190496177</v>
      </c>
      <c r="M95" s="10">
        <f t="shared" si="28"/>
        <v>38.60803025278549</v>
      </c>
      <c r="N95" s="10">
        <f t="shared" si="28"/>
        <v>36.4</v>
      </c>
      <c r="O95" s="10">
        <f t="shared" si="28"/>
        <v>34.049082219642862</v>
      </c>
      <c r="P95" s="10">
        <f t="shared" si="28"/>
        <v>31.523324697753566</v>
      </c>
      <c r="Q95" s="10">
        <f t="shared" si="28"/>
        <v>28.776726707532251</v>
      </c>
      <c r="R95" s="10">
        <f t="shared" si="28"/>
        <v>25.738686835190329</v>
      </c>
      <c r="S95" s="10">
        <f t="shared" si="28"/>
        <v>22.290356659326921</v>
      </c>
      <c r="T95" s="10">
        <f t="shared" si="28"/>
        <v>18.2</v>
      </c>
      <c r="U95" s="10">
        <f t="shared" si="28"/>
        <v>12.869343417595164</v>
      </c>
      <c r="V95" s="7">
        <v>91</v>
      </c>
      <c r="W95" s="6">
        <f t="shared" si="25"/>
        <v>33.124000000000002</v>
      </c>
      <c r="X95" s="10">
        <f t="shared" si="19"/>
        <v>10</v>
      </c>
      <c r="Y95" s="10">
        <f t="shared" si="29"/>
        <v>10</v>
      </c>
      <c r="Z95" s="10">
        <f t="shared" si="29"/>
        <v>9</v>
      </c>
      <c r="AA95" s="10">
        <f t="shared" si="29"/>
        <v>9</v>
      </c>
      <c r="AB95" s="10">
        <f t="shared" si="29"/>
        <v>8</v>
      </c>
      <c r="AC95" s="10">
        <f t="shared" si="29"/>
        <v>8</v>
      </c>
      <c r="AD95" s="10">
        <f t="shared" si="29"/>
        <v>7</v>
      </c>
      <c r="AE95" s="10">
        <f t="shared" si="29"/>
        <v>6</v>
      </c>
      <c r="AF95" s="10">
        <f t="shared" si="29"/>
        <v>5</v>
      </c>
      <c r="AG95" s="10">
        <f t="shared" si="29"/>
        <v>4</v>
      </c>
      <c r="AH95" s="7">
        <v>91</v>
      </c>
      <c r="AI95" s="6">
        <f t="shared" si="26"/>
        <v>33.124000000000002</v>
      </c>
      <c r="AJ95" s="10">
        <f>IF((-$AI95+$AH95*AJ$3)&gt;AJ94,-$AI95+$AH95*AJ$3,MAX(-$AI95+$AH95*AJ$3,0.3*MAX(AJ$4:AJ94)))</f>
        <v>7.5724371904961743</v>
      </c>
      <c r="AK95" s="10">
        <f>IF((-$AI95+$AH95*AK$3)&gt;AK94,-$AI95+$AH95*AK$3,MAX(-$AI95+$AH95*AK$3,0.3*MAX(AK$4:AK94)))</f>
        <v>5.4840302527854874</v>
      </c>
      <c r="AL95" s="10">
        <f>IF((-$AI95+$AH95*AL$3)&gt;AL94,-$AI95+$AH95*AL$3,MAX(-$AI95+$AH95*AL$3,0.3*MAX(AL$4:AL94)))</f>
        <v>3.2759999999999962</v>
      </c>
      <c r="AM95" s="10">
        <f>IF((-$AI95+$AH95*AM$3)&gt;AM94,-$AI95+$AH95*AM$3,MAX(-$AI95+$AH95*AM$3,0.3*MAX(AM$4:AM94)))</f>
        <v>2.6249369153512574</v>
      </c>
      <c r="AN95" s="10">
        <f>IF((-$AI95+$AH95*AN$3)&gt;AN94,-$AI95+$AH95*AN$3,MAX(-$AI95+$AH95*AN$3,0.3*MAX(AN$4:AN94)))</f>
        <v>2.2498910835277037</v>
      </c>
      <c r="AO95" s="10">
        <f>IF((-$AI95+$AH95*AO$3)&gt;AO94,-$AI95+$AH95*AO$3,MAX(-$AI95+$AH95*AO$3,0.3*MAX(AO$4:AO94)))</f>
        <v>1.8747331922020551</v>
      </c>
      <c r="AP95" s="10">
        <f>IF((-$AI95+$AH95*AP$3)&gt;AP94,-$AI95+$AH95*AP$3,MAX(-$AI95+$AH95*AP$3,0.3*MAX(AP$4:AP94)))</f>
        <v>1.4998484809834995</v>
      </c>
      <c r="AQ95" s="10">
        <f>IF((-$AI95+$AH95*AQ$3)&gt;AQ94,-$AI95+$AH95*AQ$3,MAX(-$AI95+$AH95*AQ$3,0.3*MAX(AQ$4:AQ94)))</f>
        <v>1.1248254607883557</v>
      </c>
      <c r="AR95" s="10">
        <f>IF((-$AI95+$AH95*AR$3)&gt;AR94,-$AI95+$AH95*AR$3,MAX(-$AI95+$AH95*AR$3,0.3*MAX(AR$4:AR94)))</f>
        <v>0.75</v>
      </c>
      <c r="AS95" s="10">
        <f>IF((-$AI95+$AH95*AS$3)&gt;AS94,-$AI95+$AH95*AS$3,MAX(-$AI95+$AH95*AS$3,0.3*MAX(AS$4:AS94)))</f>
        <v>0.37487532368147125</v>
      </c>
    </row>
    <row r="96" spans="3:45">
      <c r="C96" s="1">
        <f t="shared" si="30"/>
        <v>9</v>
      </c>
      <c r="E96" s="2">
        <f t="shared" si="21"/>
        <v>0</v>
      </c>
      <c r="F96" s="2"/>
      <c r="G96" s="2">
        <f t="shared" si="23"/>
        <v>0.13416407864998739</v>
      </c>
      <c r="J96" s="7">
        <v>92</v>
      </c>
      <c r="K96" s="17">
        <f t="shared" si="24"/>
        <v>33.856000000000002</v>
      </c>
      <c r="L96" s="10">
        <f t="shared" si="18"/>
        <v>41.143650785996137</v>
      </c>
      <c r="M96" s="10">
        <f t="shared" si="28"/>
        <v>39.032294321497417</v>
      </c>
      <c r="N96" s="10">
        <f t="shared" si="28"/>
        <v>36.800000000000004</v>
      </c>
      <c r="O96" s="10">
        <f t="shared" si="28"/>
        <v>34.42324795832026</v>
      </c>
      <c r="P96" s="10">
        <f t="shared" si="28"/>
        <v>31.869734859267343</v>
      </c>
      <c r="Q96" s="10">
        <f t="shared" si="28"/>
        <v>29.092954473549092</v>
      </c>
      <c r="R96" s="10">
        <f t="shared" si="28"/>
        <v>26.021529547664947</v>
      </c>
      <c r="S96" s="10">
        <f t="shared" si="28"/>
        <v>22.535305633605237</v>
      </c>
      <c r="T96" s="10">
        <f t="shared" si="28"/>
        <v>18.400000000000002</v>
      </c>
      <c r="U96" s="10">
        <f t="shared" si="28"/>
        <v>13.010764773832474</v>
      </c>
      <c r="V96" s="7">
        <v>92</v>
      </c>
      <c r="W96" s="6">
        <f t="shared" si="25"/>
        <v>33.856000000000002</v>
      </c>
      <c r="X96" s="10">
        <f t="shared" si="19"/>
        <v>10</v>
      </c>
      <c r="Y96" s="10">
        <f t="shared" si="29"/>
        <v>10</v>
      </c>
      <c r="Z96" s="10">
        <f t="shared" si="29"/>
        <v>9</v>
      </c>
      <c r="AA96" s="10">
        <f t="shared" si="29"/>
        <v>9</v>
      </c>
      <c r="AB96" s="10">
        <f t="shared" si="29"/>
        <v>8</v>
      </c>
      <c r="AC96" s="10">
        <f t="shared" si="29"/>
        <v>8</v>
      </c>
      <c r="AD96" s="10">
        <f t="shared" si="29"/>
        <v>7</v>
      </c>
      <c r="AE96" s="10">
        <f t="shared" si="29"/>
        <v>6</v>
      </c>
      <c r="AF96" s="10">
        <f t="shared" si="29"/>
        <v>5</v>
      </c>
      <c r="AG96" s="10">
        <f t="shared" si="29"/>
        <v>4</v>
      </c>
      <c r="AH96" s="7">
        <v>92</v>
      </c>
      <c r="AI96" s="6">
        <f t="shared" si="26"/>
        <v>33.856000000000002</v>
      </c>
      <c r="AJ96" s="10">
        <f>IF((-$AI96+$AH96*AJ$3)&gt;AJ95,-$AI96+$AH96*AJ$3,MAX(-$AI96+$AH96*AJ$3,0.3*MAX(AJ$4:AJ95)))</f>
        <v>7.287650785996135</v>
      </c>
      <c r="AK96" s="10">
        <f>IF((-$AI96+$AH96*AK$3)&gt;AK95,-$AI96+$AH96*AK$3,MAX(-$AI96+$AH96*AK$3,0.3*MAX(AK$4:AK95)))</f>
        <v>5.1762943214974158</v>
      </c>
      <c r="AL96" s="10">
        <f>IF((-$AI96+$AH96*AL$3)&gt;AL95,-$AI96+$AH96*AL$3,MAX(-$AI96+$AH96*AL$3,0.3*MAX(AL$4:AL95)))</f>
        <v>3</v>
      </c>
      <c r="AM96" s="10">
        <f>IF((-$AI96+$AH96*AM$3)&gt;AM95,-$AI96+$AH96*AM$3,MAX(-$AI96+$AH96*AM$3,0.3*MAX(AM$4:AM95)))</f>
        <v>2.6249369153512574</v>
      </c>
      <c r="AN96" s="10">
        <f>IF((-$AI96+$AH96*AN$3)&gt;AN95,-$AI96+$AH96*AN$3,MAX(-$AI96+$AH96*AN$3,0.3*MAX(AN$4:AN95)))</f>
        <v>2.2498910835277037</v>
      </c>
      <c r="AO96" s="10">
        <f>IF((-$AI96+$AH96*AO$3)&gt;AO95,-$AI96+$AH96*AO$3,MAX(-$AI96+$AH96*AO$3,0.3*MAX(AO$4:AO95)))</f>
        <v>1.8747331922020551</v>
      </c>
      <c r="AP96" s="10">
        <f>IF((-$AI96+$AH96*AP$3)&gt;AP95,-$AI96+$AH96*AP$3,MAX(-$AI96+$AH96*AP$3,0.3*MAX(AP$4:AP95)))</f>
        <v>1.4998484809834995</v>
      </c>
      <c r="AQ96" s="10">
        <f>IF((-$AI96+$AH96*AQ$3)&gt;AQ95,-$AI96+$AH96*AQ$3,MAX(-$AI96+$AH96*AQ$3,0.3*MAX(AQ$4:AQ95)))</f>
        <v>1.1248254607883557</v>
      </c>
      <c r="AR96" s="10">
        <f>IF((-$AI96+$AH96*AR$3)&gt;AR95,-$AI96+$AH96*AR$3,MAX(-$AI96+$AH96*AR$3,0.3*MAX(AR$4:AR95)))</f>
        <v>0.75</v>
      </c>
      <c r="AS96" s="10">
        <f>IF((-$AI96+$AH96*AS$3)&gt;AS95,-$AI96+$AH96*AS$3,MAX(-$AI96+$AH96*AS$3,0.3*MAX(AS$4:AS95)))</f>
        <v>0.37487532368147125</v>
      </c>
    </row>
    <row r="97" spans="3:45">
      <c r="C97" s="1">
        <f t="shared" si="30"/>
        <v>8</v>
      </c>
      <c r="G97" s="2">
        <f t="shared" si="23"/>
        <v>0.12649110640673517</v>
      </c>
      <c r="J97" s="7">
        <v>93</v>
      </c>
      <c r="K97" s="17">
        <f t="shared" si="24"/>
        <v>34.596000000000004</v>
      </c>
      <c r="L97" s="10">
        <f t="shared" si="18"/>
        <v>41.59086438149609</v>
      </c>
      <c r="M97" s="10">
        <f t="shared" si="28"/>
        <v>39.456558390209345</v>
      </c>
      <c r="N97" s="10">
        <f t="shared" si="28"/>
        <v>37.200000000000003</v>
      </c>
      <c r="O97" s="10">
        <f t="shared" si="28"/>
        <v>34.797413696997651</v>
      </c>
      <c r="P97" s="10">
        <f t="shared" si="28"/>
        <v>32.21614502078112</v>
      </c>
      <c r="Q97" s="10">
        <f t="shared" si="28"/>
        <v>29.409182239565929</v>
      </c>
      <c r="R97" s="10">
        <f t="shared" si="28"/>
        <v>26.304372260139569</v>
      </c>
      <c r="S97" s="10">
        <f t="shared" si="28"/>
        <v>22.780254607883556</v>
      </c>
      <c r="T97" s="10">
        <f t="shared" si="28"/>
        <v>18.600000000000001</v>
      </c>
      <c r="U97" s="10">
        <f t="shared" si="28"/>
        <v>13.152186130069785</v>
      </c>
      <c r="V97" s="7">
        <v>93</v>
      </c>
      <c r="W97" s="6">
        <f t="shared" si="25"/>
        <v>34.596000000000004</v>
      </c>
      <c r="X97" s="10">
        <f t="shared" si="19"/>
        <v>10</v>
      </c>
      <c r="Y97" s="10">
        <f t="shared" si="29"/>
        <v>10</v>
      </c>
      <c r="Z97" s="10">
        <f t="shared" si="29"/>
        <v>9</v>
      </c>
      <c r="AA97" s="10">
        <f t="shared" si="29"/>
        <v>9</v>
      </c>
      <c r="AB97" s="10">
        <f t="shared" si="29"/>
        <v>8</v>
      </c>
      <c r="AC97" s="10">
        <f t="shared" si="29"/>
        <v>8</v>
      </c>
      <c r="AD97" s="10">
        <f t="shared" si="29"/>
        <v>7</v>
      </c>
      <c r="AE97" s="10">
        <f t="shared" si="29"/>
        <v>6</v>
      </c>
      <c r="AF97" s="10">
        <f t="shared" si="29"/>
        <v>5</v>
      </c>
      <c r="AG97" s="10">
        <f t="shared" si="29"/>
        <v>4</v>
      </c>
      <c r="AH97" s="7">
        <v>93</v>
      </c>
      <c r="AI97" s="6">
        <f t="shared" si="26"/>
        <v>34.596000000000004</v>
      </c>
      <c r="AJ97" s="10">
        <f>IF((-$AI97+$AH97*AJ$3)&gt;AJ96,-$AI97+$AH97*AJ$3,MAX(-$AI97+$AH97*AJ$3,0.3*MAX(AJ$4:AJ96)))</f>
        <v>6.994864381496086</v>
      </c>
      <c r="AK97" s="10">
        <f>IF((-$AI97+$AH97*AK$3)&gt;AK96,-$AI97+$AH97*AK$3,MAX(-$AI97+$AH97*AK$3,0.3*MAX(AK$4:AK96)))</f>
        <v>4.8605583902093414</v>
      </c>
      <c r="AL97" s="10">
        <f>IF((-$AI97+$AH97*AL$3)&gt;AL96,-$AI97+$AH97*AL$3,MAX(-$AI97+$AH97*AL$3,0.3*MAX(AL$4:AL96)))</f>
        <v>3</v>
      </c>
      <c r="AM97" s="10">
        <f>IF((-$AI97+$AH97*AM$3)&gt;AM96,-$AI97+$AH97*AM$3,MAX(-$AI97+$AH97*AM$3,0.3*MAX(AM$4:AM96)))</f>
        <v>2.6249369153512574</v>
      </c>
      <c r="AN97" s="10">
        <f>IF((-$AI97+$AH97*AN$3)&gt;AN96,-$AI97+$AH97*AN$3,MAX(-$AI97+$AH97*AN$3,0.3*MAX(AN$4:AN96)))</f>
        <v>2.2498910835277037</v>
      </c>
      <c r="AO97" s="10">
        <f>IF((-$AI97+$AH97*AO$3)&gt;AO96,-$AI97+$AH97*AO$3,MAX(-$AI97+$AH97*AO$3,0.3*MAX(AO$4:AO96)))</f>
        <v>1.8747331922020551</v>
      </c>
      <c r="AP97" s="10">
        <f>IF((-$AI97+$AH97*AP$3)&gt;AP96,-$AI97+$AH97*AP$3,MAX(-$AI97+$AH97*AP$3,0.3*MAX(AP$4:AP96)))</f>
        <v>1.4998484809834995</v>
      </c>
      <c r="AQ97" s="10">
        <f>IF((-$AI97+$AH97*AQ$3)&gt;AQ96,-$AI97+$AH97*AQ$3,MAX(-$AI97+$AH97*AQ$3,0.3*MAX(AQ$4:AQ96)))</f>
        <v>1.1248254607883557</v>
      </c>
      <c r="AR97" s="10">
        <f>IF((-$AI97+$AH97*AR$3)&gt;AR96,-$AI97+$AH97*AR$3,MAX(-$AI97+$AH97*AR$3,0.3*MAX(AR$4:AR96)))</f>
        <v>0.75</v>
      </c>
      <c r="AS97" s="10">
        <f>IF((-$AI97+$AH97*AS$3)&gt;AS96,-$AI97+$AH97*AS$3,MAX(-$AI97+$AH97*AS$3,0.3*MAX(AS$4:AS96)))</f>
        <v>0.37487532368147125</v>
      </c>
    </row>
    <row r="98" spans="3:45">
      <c r="C98" s="1">
        <f t="shared" si="30"/>
        <v>7</v>
      </c>
      <c r="G98" s="2">
        <f t="shared" si="23"/>
        <v>0.11832159566199232</v>
      </c>
      <c r="J98" s="7">
        <v>94</v>
      </c>
      <c r="K98" s="17">
        <f t="shared" si="24"/>
        <v>35.344000000000001</v>
      </c>
      <c r="L98" s="10">
        <f t="shared" si="18"/>
        <v>42.03807797699605</v>
      </c>
      <c r="M98" s="10">
        <f t="shared" si="28"/>
        <v>39.880822458921273</v>
      </c>
      <c r="N98" s="10">
        <f t="shared" si="28"/>
        <v>37.6</v>
      </c>
      <c r="O98" s="10">
        <f t="shared" si="28"/>
        <v>35.171579435675049</v>
      </c>
      <c r="P98" s="10">
        <f t="shared" si="28"/>
        <v>32.562555182294894</v>
      </c>
      <c r="Q98" s="10">
        <f t="shared" si="28"/>
        <v>29.725410005582766</v>
      </c>
      <c r="R98" s="10">
        <f t="shared" si="28"/>
        <v>26.587214972614188</v>
      </c>
      <c r="S98" s="10">
        <f t="shared" si="28"/>
        <v>23.025203582161872</v>
      </c>
      <c r="T98" s="10">
        <f t="shared" si="28"/>
        <v>18.8</v>
      </c>
      <c r="U98" s="10">
        <f t="shared" si="28"/>
        <v>13.293607486307094</v>
      </c>
      <c r="V98" s="7">
        <v>94</v>
      </c>
      <c r="W98" s="6">
        <f t="shared" si="25"/>
        <v>35.344000000000001</v>
      </c>
      <c r="X98" s="10">
        <f t="shared" si="19"/>
        <v>10</v>
      </c>
      <c r="Y98" s="10">
        <f t="shared" si="29"/>
        <v>10</v>
      </c>
      <c r="Z98" s="10">
        <f t="shared" si="29"/>
        <v>9</v>
      </c>
      <c r="AA98" s="10">
        <f t="shared" si="29"/>
        <v>9</v>
      </c>
      <c r="AB98" s="10">
        <f t="shared" si="29"/>
        <v>8</v>
      </c>
      <c r="AC98" s="10">
        <f t="shared" si="29"/>
        <v>8</v>
      </c>
      <c r="AD98" s="10">
        <f t="shared" si="29"/>
        <v>7</v>
      </c>
      <c r="AE98" s="10">
        <f t="shared" si="29"/>
        <v>6</v>
      </c>
      <c r="AF98" s="10">
        <f t="shared" si="29"/>
        <v>5</v>
      </c>
      <c r="AG98" s="10">
        <f t="shared" si="29"/>
        <v>4</v>
      </c>
      <c r="AH98" s="7">
        <v>94</v>
      </c>
      <c r="AI98" s="6">
        <f t="shared" si="26"/>
        <v>35.344000000000001</v>
      </c>
      <c r="AJ98" s="10">
        <f>IF((-$AI98+$AH98*AJ$3)&gt;AJ97,-$AI98+$AH98*AJ$3,MAX(-$AI98+$AH98*AJ$3,0.3*MAX(AJ$4:AJ97)))</f>
        <v>6.6940779769960486</v>
      </c>
      <c r="AK98" s="10">
        <f>IF((-$AI98+$AH98*AK$3)&gt;AK97,-$AI98+$AH98*AK$3,MAX(-$AI98+$AH98*AK$3,0.3*MAX(AK$4:AK97)))</f>
        <v>4.5368224589212716</v>
      </c>
      <c r="AL98" s="10">
        <f>IF((-$AI98+$AH98*AL$3)&gt;AL97,-$AI98+$AH98*AL$3,MAX(-$AI98+$AH98*AL$3,0.3*MAX(AL$4:AL97)))</f>
        <v>3</v>
      </c>
      <c r="AM98" s="10">
        <f>IF((-$AI98+$AH98*AM$3)&gt;AM97,-$AI98+$AH98*AM$3,MAX(-$AI98+$AH98*AM$3,0.3*MAX(AM$4:AM97)))</f>
        <v>2.6249369153512574</v>
      </c>
      <c r="AN98" s="10">
        <f>IF((-$AI98+$AH98*AN$3)&gt;AN97,-$AI98+$AH98*AN$3,MAX(-$AI98+$AH98*AN$3,0.3*MAX(AN$4:AN97)))</f>
        <v>2.2498910835277037</v>
      </c>
      <c r="AO98" s="10">
        <f>IF((-$AI98+$AH98*AO$3)&gt;AO97,-$AI98+$AH98*AO$3,MAX(-$AI98+$AH98*AO$3,0.3*MAX(AO$4:AO97)))</f>
        <v>1.8747331922020551</v>
      </c>
      <c r="AP98" s="10">
        <f>IF((-$AI98+$AH98*AP$3)&gt;AP97,-$AI98+$AH98*AP$3,MAX(-$AI98+$AH98*AP$3,0.3*MAX(AP$4:AP97)))</f>
        <v>1.4998484809834995</v>
      </c>
      <c r="AQ98" s="10">
        <f>IF((-$AI98+$AH98*AQ$3)&gt;AQ97,-$AI98+$AH98*AQ$3,MAX(-$AI98+$AH98*AQ$3,0.3*MAX(AQ$4:AQ97)))</f>
        <v>1.1248254607883557</v>
      </c>
      <c r="AR98" s="10">
        <f>IF((-$AI98+$AH98*AR$3)&gt;AR97,-$AI98+$AH98*AR$3,MAX(-$AI98+$AH98*AR$3,0.3*MAX(AR$4:AR97)))</f>
        <v>0.75</v>
      </c>
      <c r="AS98" s="10">
        <f>IF((-$AI98+$AH98*AS$3)&gt;AS97,-$AI98+$AH98*AS$3,MAX(-$AI98+$AH98*AS$3,0.3*MAX(AS$4:AS97)))</f>
        <v>0.37487532368147125</v>
      </c>
    </row>
    <row r="99" spans="3:45">
      <c r="C99" s="1">
        <f t="shared" si="30"/>
        <v>6</v>
      </c>
      <c r="G99" s="2">
        <f t="shared" si="23"/>
        <v>0.10954451150103324</v>
      </c>
      <c r="J99" s="7">
        <v>95</v>
      </c>
      <c r="K99" s="17">
        <f t="shared" si="24"/>
        <v>36.1</v>
      </c>
      <c r="L99" s="10">
        <f t="shared" si="18"/>
        <v>42.48529157249601</v>
      </c>
      <c r="M99" s="10">
        <f t="shared" si="28"/>
        <v>40.3050865276332</v>
      </c>
      <c r="N99" s="10">
        <f t="shared" si="28"/>
        <v>38</v>
      </c>
      <c r="O99" s="10">
        <f t="shared" si="28"/>
        <v>35.54574517435244</v>
      </c>
      <c r="P99" s="10">
        <f t="shared" si="28"/>
        <v>32.908965343808667</v>
      </c>
      <c r="Q99" s="10">
        <f t="shared" si="28"/>
        <v>30.041637771599603</v>
      </c>
      <c r="R99" s="10">
        <f t="shared" si="28"/>
        <v>26.870057685088806</v>
      </c>
      <c r="S99" s="10">
        <f t="shared" si="28"/>
        <v>23.270152556440191</v>
      </c>
      <c r="T99" s="10">
        <f t="shared" si="28"/>
        <v>19</v>
      </c>
      <c r="U99" s="10">
        <f t="shared" si="28"/>
        <v>13.435028842544403</v>
      </c>
      <c r="V99" s="7">
        <v>95</v>
      </c>
      <c r="W99" s="6">
        <f t="shared" si="25"/>
        <v>36.1</v>
      </c>
      <c r="X99" s="10">
        <f t="shared" si="19"/>
        <v>10</v>
      </c>
      <c r="Y99" s="10">
        <f t="shared" si="29"/>
        <v>10</v>
      </c>
      <c r="Z99" s="10">
        <f t="shared" si="29"/>
        <v>9</v>
      </c>
      <c r="AA99" s="10">
        <f t="shared" si="29"/>
        <v>9</v>
      </c>
      <c r="AB99" s="10">
        <f t="shared" si="29"/>
        <v>8</v>
      </c>
      <c r="AC99" s="10">
        <f t="shared" si="29"/>
        <v>8</v>
      </c>
      <c r="AD99" s="10">
        <f t="shared" si="29"/>
        <v>7</v>
      </c>
      <c r="AE99" s="10">
        <f t="shared" si="29"/>
        <v>6</v>
      </c>
      <c r="AF99" s="10">
        <f t="shared" si="29"/>
        <v>5</v>
      </c>
      <c r="AG99" s="10">
        <f t="shared" si="29"/>
        <v>4</v>
      </c>
      <c r="AH99" s="7">
        <v>95</v>
      </c>
      <c r="AI99" s="6">
        <f t="shared" si="26"/>
        <v>36.1</v>
      </c>
      <c r="AJ99" s="10">
        <f>IF((-$AI99+$AH99*AJ$3)&gt;AJ98,-$AI99+$AH99*AJ$3,MAX(-$AI99+$AH99*AJ$3,0.3*MAX(AJ$4:AJ98)))</f>
        <v>6.3852915724960084</v>
      </c>
      <c r="AK99" s="10">
        <f>IF((-$AI99+$AH99*AK$3)&gt;AK98,-$AI99+$AH99*AK$3,MAX(-$AI99+$AH99*AK$3,0.3*MAX(AK$4:AK98)))</f>
        <v>4.205086527633199</v>
      </c>
      <c r="AL99" s="10">
        <f>IF((-$AI99+$AH99*AL$3)&gt;AL98,-$AI99+$AH99*AL$3,MAX(-$AI99+$AH99*AL$3,0.3*MAX(AL$4:AL98)))</f>
        <v>3</v>
      </c>
      <c r="AM99" s="10">
        <f>IF((-$AI99+$AH99*AM$3)&gt;AM98,-$AI99+$AH99*AM$3,MAX(-$AI99+$AH99*AM$3,0.3*MAX(AM$4:AM98)))</f>
        <v>2.6249369153512574</v>
      </c>
      <c r="AN99" s="10">
        <f>IF((-$AI99+$AH99*AN$3)&gt;AN98,-$AI99+$AH99*AN$3,MAX(-$AI99+$AH99*AN$3,0.3*MAX(AN$4:AN98)))</f>
        <v>2.2498910835277037</v>
      </c>
      <c r="AO99" s="10">
        <f>IF((-$AI99+$AH99*AO$3)&gt;AO98,-$AI99+$AH99*AO$3,MAX(-$AI99+$AH99*AO$3,0.3*MAX(AO$4:AO98)))</f>
        <v>1.8747331922020551</v>
      </c>
      <c r="AP99" s="10">
        <f>IF((-$AI99+$AH99*AP$3)&gt;AP98,-$AI99+$AH99*AP$3,MAX(-$AI99+$AH99*AP$3,0.3*MAX(AP$4:AP98)))</f>
        <v>1.4998484809834995</v>
      </c>
      <c r="AQ99" s="10">
        <f>IF((-$AI99+$AH99*AQ$3)&gt;AQ98,-$AI99+$AH99*AQ$3,MAX(-$AI99+$AH99*AQ$3,0.3*MAX(AQ$4:AQ98)))</f>
        <v>1.1248254607883557</v>
      </c>
      <c r="AR99" s="10">
        <f>IF((-$AI99+$AH99*AR$3)&gt;AR98,-$AI99+$AH99*AR$3,MAX(-$AI99+$AH99*AR$3,0.3*MAX(AR$4:AR98)))</f>
        <v>0.75</v>
      </c>
      <c r="AS99" s="10">
        <f>IF((-$AI99+$AH99*AS$3)&gt;AS98,-$AI99+$AH99*AS$3,MAX(-$AI99+$AH99*AS$3,0.3*MAX(AS$4:AS98)))</f>
        <v>0.37487532368147125</v>
      </c>
    </row>
    <row r="100" spans="3:45">
      <c r="C100" s="1">
        <f t="shared" si="30"/>
        <v>5</v>
      </c>
      <c r="G100" s="2">
        <f t="shared" si="23"/>
        <v>0.1</v>
      </c>
      <c r="J100" s="7">
        <v>96</v>
      </c>
      <c r="K100" s="17">
        <f t="shared" si="24"/>
        <v>36.864000000000004</v>
      </c>
      <c r="L100" s="10">
        <f t="shared" si="18"/>
        <v>42.93250516799597</v>
      </c>
      <c r="M100" s="10">
        <f t="shared" si="28"/>
        <v>40.729350596345128</v>
      </c>
      <c r="N100" s="10">
        <f t="shared" si="28"/>
        <v>38.400000000000006</v>
      </c>
      <c r="O100" s="10">
        <f t="shared" si="28"/>
        <v>35.919910913029838</v>
      </c>
      <c r="P100" s="10">
        <f t="shared" si="28"/>
        <v>33.255375505322448</v>
      </c>
      <c r="Q100" s="10">
        <f t="shared" si="28"/>
        <v>30.357865537616441</v>
      </c>
      <c r="R100" s="10">
        <f t="shared" si="28"/>
        <v>27.152900397563425</v>
      </c>
      <c r="S100" s="10">
        <f t="shared" si="28"/>
        <v>23.515101530718511</v>
      </c>
      <c r="T100" s="10">
        <f t="shared" si="28"/>
        <v>19.200000000000003</v>
      </c>
      <c r="U100" s="10">
        <f t="shared" si="28"/>
        <v>13.576450198781712</v>
      </c>
      <c r="V100" s="7">
        <v>96</v>
      </c>
      <c r="W100" s="6">
        <f t="shared" si="25"/>
        <v>36.864000000000004</v>
      </c>
      <c r="X100" s="10">
        <f t="shared" si="19"/>
        <v>10</v>
      </c>
      <c r="Y100" s="10">
        <f t="shared" si="29"/>
        <v>10</v>
      </c>
      <c r="Z100" s="10">
        <f t="shared" si="29"/>
        <v>9</v>
      </c>
      <c r="AA100" s="10">
        <f t="shared" si="29"/>
        <v>9</v>
      </c>
      <c r="AB100" s="10">
        <f t="shared" si="29"/>
        <v>8</v>
      </c>
      <c r="AC100" s="10">
        <f t="shared" si="29"/>
        <v>8</v>
      </c>
      <c r="AD100" s="10">
        <f t="shared" si="29"/>
        <v>7</v>
      </c>
      <c r="AE100" s="10">
        <f t="shared" si="29"/>
        <v>6</v>
      </c>
      <c r="AF100" s="10">
        <f t="shared" si="29"/>
        <v>5</v>
      </c>
      <c r="AG100" s="10">
        <f t="shared" si="29"/>
        <v>4</v>
      </c>
      <c r="AH100" s="7">
        <v>96</v>
      </c>
      <c r="AI100" s="6">
        <f t="shared" si="26"/>
        <v>36.864000000000004</v>
      </c>
      <c r="AJ100" s="10">
        <f>IF((-$AI100+$AH100*AJ$3)&gt;AJ99,-$AI100+$AH100*AJ$3,MAX(-$AI100+$AH100*AJ$3,0.3*MAX(AJ$4:AJ99)))</f>
        <v>6.0685051679959656</v>
      </c>
      <c r="AK100" s="10">
        <f>IF((-$AI100+$AH100*AK$3)&gt;AK99,-$AI100+$AH100*AK$3,MAX(-$AI100+$AH100*AK$3,0.3*MAX(AK$4:AK99)))</f>
        <v>3.8653505963451238</v>
      </c>
      <c r="AL100" s="10">
        <f>IF((-$AI100+$AH100*AL$3)&gt;AL99,-$AI100+$AH100*AL$3,MAX(-$AI100+$AH100*AL$3,0.3*MAX(AL$4:AL99)))</f>
        <v>3</v>
      </c>
      <c r="AM100" s="10">
        <f>IF((-$AI100+$AH100*AM$3)&gt;AM99,-$AI100+$AH100*AM$3,MAX(-$AI100+$AH100*AM$3,0.3*MAX(AM$4:AM99)))</f>
        <v>2.6249369153512574</v>
      </c>
      <c r="AN100" s="10">
        <f>IF((-$AI100+$AH100*AN$3)&gt;AN99,-$AI100+$AH100*AN$3,MAX(-$AI100+$AH100*AN$3,0.3*MAX(AN$4:AN99)))</f>
        <v>2.2498910835277037</v>
      </c>
      <c r="AO100" s="10">
        <f>IF((-$AI100+$AH100*AO$3)&gt;AO99,-$AI100+$AH100*AO$3,MAX(-$AI100+$AH100*AO$3,0.3*MAX(AO$4:AO99)))</f>
        <v>1.8747331922020551</v>
      </c>
      <c r="AP100" s="10">
        <f>IF((-$AI100+$AH100*AP$3)&gt;AP99,-$AI100+$AH100*AP$3,MAX(-$AI100+$AH100*AP$3,0.3*MAX(AP$4:AP99)))</f>
        <v>1.4998484809834995</v>
      </c>
      <c r="AQ100" s="10">
        <f>IF((-$AI100+$AH100*AQ$3)&gt;AQ99,-$AI100+$AH100*AQ$3,MAX(-$AI100+$AH100*AQ$3,0.3*MAX(AQ$4:AQ99)))</f>
        <v>1.1248254607883557</v>
      </c>
      <c r="AR100" s="10">
        <f>IF((-$AI100+$AH100*AR$3)&gt;AR99,-$AI100+$AH100*AR$3,MAX(-$AI100+$AH100*AR$3,0.3*MAX(AR$4:AR99)))</f>
        <v>0.75</v>
      </c>
      <c r="AS100" s="10">
        <f>IF((-$AI100+$AH100*AS$3)&gt;AS99,-$AI100+$AH100*AS$3,MAX(-$AI100+$AH100*AS$3,0.3*MAX(AS$4:AS99)))</f>
        <v>0.37487532368147125</v>
      </c>
    </row>
    <row r="101" spans="3:45">
      <c r="C101" s="1">
        <f t="shared" si="30"/>
        <v>4</v>
      </c>
      <c r="G101" s="2">
        <f t="shared" si="23"/>
        <v>8.9442719099991588E-2</v>
      </c>
      <c r="J101" s="7">
        <v>97</v>
      </c>
      <c r="K101" s="17">
        <f t="shared" si="24"/>
        <v>37.636000000000003</v>
      </c>
      <c r="L101" s="10">
        <f t="shared" si="18"/>
        <v>43.379718763495923</v>
      </c>
      <c r="M101" s="10">
        <f t="shared" si="28"/>
        <v>41.153614665057063</v>
      </c>
      <c r="N101" s="10">
        <f t="shared" si="28"/>
        <v>38.800000000000004</v>
      </c>
      <c r="O101" s="10">
        <f t="shared" si="28"/>
        <v>36.294076651707229</v>
      </c>
      <c r="P101" s="10">
        <f t="shared" si="28"/>
        <v>33.601785666836221</v>
      </c>
      <c r="Q101" s="10">
        <f t="shared" si="28"/>
        <v>30.674093303633281</v>
      </c>
      <c r="R101" s="10">
        <f t="shared" si="28"/>
        <v>27.435743110038043</v>
      </c>
      <c r="S101" s="10">
        <f t="shared" si="28"/>
        <v>23.760050504996826</v>
      </c>
      <c r="T101" s="10">
        <f t="shared" si="28"/>
        <v>19.400000000000002</v>
      </c>
      <c r="U101" s="10">
        <f t="shared" si="28"/>
        <v>13.717871555019022</v>
      </c>
      <c r="V101" s="7">
        <v>97</v>
      </c>
      <c r="W101" s="6">
        <f t="shared" si="25"/>
        <v>37.636000000000003</v>
      </c>
      <c r="X101" s="10">
        <f t="shared" si="19"/>
        <v>10</v>
      </c>
      <c r="Y101" s="10">
        <f t="shared" si="29"/>
        <v>10</v>
      </c>
      <c r="Z101" s="10">
        <f t="shared" si="29"/>
        <v>9</v>
      </c>
      <c r="AA101" s="10">
        <f t="shared" si="29"/>
        <v>9</v>
      </c>
      <c r="AB101" s="10">
        <f t="shared" si="29"/>
        <v>8</v>
      </c>
      <c r="AC101" s="10">
        <f t="shared" si="29"/>
        <v>8</v>
      </c>
      <c r="AD101" s="10">
        <f t="shared" si="29"/>
        <v>7</v>
      </c>
      <c r="AE101" s="10">
        <f t="shared" si="29"/>
        <v>6</v>
      </c>
      <c r="AF101" s="10">
        <f t="shared" si="29"/>
        <v>5</v>
      </c>
      <c r="AG101" s="10">
        <f t="shared" si="29"/>
        <v>4</v>
      </c>
      <c r="AH101" s="7">
        <v>97</v>
      </c>
      <c r="AI101" s="6">
        <f t="shared" si="26"/>
        <v>37.636000000000003</v>
      </c>
      <c r="AJ101" s="10">
        <f>IF((-$AI101+$AH101*AJ$3)&gt;AJ100,-$AI101+$AH101*AJ$3,MAX(-$AI101+$AH101*AJ$3,0.3*MAX(AJ$4:AJ100)))</f>
        <v>5.7437187634959201</v>
      </c>
      <c r="AK101" s="10">
        <f>IF((-$AI101+$AH101*AK$3)&gt;AK100,-$AI101+$AH101*AK$3,MAX(-$AI101+$AH101*AK$3,0.3*MAX(AK$4:AK100)))</f>
        <v>3.5176146650570601</v>
      </c>
      <c r="AL101" s="10">
        <f>IF((-$AI101+$AH101*AL$3)&gt;AL100,-$AI101+$AH101*AL$3,MAX(-$AI101+$AH101*AL$3,0.3*MAX(AL$4:AL100)))</f>
        <v>3</v>
      </c>
      <c r="AM101" s="10">
        <f>IF((-$AI101+$AH101*AM$3)&gt;AM100,-$AI101+$AH101*AM$3,MAX(-$AI101+$AH101*AM$3,0.3*MAX(AM$4:AM100)))</f>
        <v>2.6249369153512574</v>
      </c>
      <c r="AN101" s="10">
        <f>IF((-$AI101+$AH101*AN$3)&gt;AN100,-$AI101+$AH101*AN$3,MAX(-$AI101+$AH101*AN$3,0.3*MAX(AN$4:AN100)))</f>
        <v>2.2498910835277037</v>
      </c>
      <c r="AO101" s="10">
        <f>IF((-$AI101+$AH101*AO$3)&gt;AO100,-$AI101+$AH101*AO$3,MAX(-$AI101+$AH101*AO$3,0.3*MAX(AO$4:AO100)))</f>
        <v>1.8747331922020551</v>
      </c>
      <c r="AP101" s="10">
        <f>IF((-$AI101+$AH101*AP$3)&gt;AP100,-$AI101+$AH101*AP$3,MAX(-$AI101+$AH101*AP$3,0.3*MAX(AP$4:AP100)))</f>
        <v>1.4998484809834995</v>
      </c>
      <c r="AQ101" s="10">
        <f>IF((-$AI101+$AH101*AQ$3)&gt;AQ100,-$AI101+$AH101*AQ$3,MAX(-$AI101+$AH101*AQ$3,0.3*MAX(AQ$4:AQ100)))</f>
        <v>1.1248254607883557</v>
      </c>
      <c r="AR101" s="10">
        <f>IF((-$AI101+$AH101*AR$3)&gt;AR100,-$AI101+$AH101*AR$3,MAX(-$AI101+$AH101*AR$3,0.3*MAX(AR$4:AR100)))</f>
        <v>0.75</v>
      </c>
      <c r="AS101" s="10">
        <f>IF((-$AI101+$AH101*AS$3)&gt;AS100,-$AI101+$AH101*AS$3,MAX(-$AI101+$AH101*AS$3,0.3*MAX(AS$4:AS100)))</f>
        <v>0.37487532368147125</v>
      </c>
    </row>
    <row r="102" spans="3:45">
      <c r="C102" s="1">
        <f t="shared" si="30"/>
        <v>3</v>
      </c>
      <c r="G102" s="2">
        <f t="shared" si="23"/>
        <v>7.7459666924148338E-2</v>
      </c>
      <c r="J102" s="7">
        <v>98</v>
      </c>
      <c r="K102" s="17">
        <f t="shared" si="24"/>
        <v>38.416000000000004</v>
      </c>
      <c r="L102" s="10">
        <f t="shared" si="18"/>
        <v>43.826932358995883</v>
      </c>
      <c r="M102" s="10">
        <f t="shared" si="28"/>
        <v>41.577878733768991</v>
      </c>
      <c r="N102" s="10">
        <f t="shared" si="28"/>
        <v>39.200000000000003</v>
      </c>
      <c r="O102" s="10">
        <f t="shared" si="28"/>
        <v>36.66824239038462</v>
      </c>
      <c r="P102" s="10">
        <f t="shared" si="28"/>
        <v>33.948195828349995</v>
      </c>
      <c r="Q102" s="10">
        <f t="shared" si="28"/>
        <v>30.990321069650118</v>
      </c>
      <c r="R102" s="10">
        <f t="shared" si="28"/>
        <v>27.718585822512662</v>
      </c>
      <c r="S102" s="10">
        <f t="shared" si="28"/>
        <v>24.004999479275146</v>
      </c>
      <c r="T102" s="10">
        <f t="shared" si="28"/>
        <v>19.600000000000001</v>
      </c>
      <c r="U102" s="10">
        <f t="shared" si="28"/>
        <v>13.859292911256331</v>
      </c>
      <c r="V102" s="7">
        <v>98</v>
      </c>
      <c r="W102" s="6">
        <f t="shared" si="25"/>
        <v>38.416000000000004</v>
      </c>
      <c r="X102" s="10">
        <f t="shared" si="19"/>
        <v>10</v>
      </c>
      <c r="Y102" s="10">
        <f t="shared" si="29"/>
        <v>10</v>
      </c>
      <c r="Z102" s="10">
        <f t="shared" si="29"/>
        <v>9</v>
      </c>
      <c r="AA102" s="10">
        <f t="shared" si="29"/>
        <v>9</v>
      </c>
      <c r="AB102" s="10">
        <f t="shared" si="29"/>
        <v>8</v>
      </c>
      <c r="AC102" s="10">
        <f t="shared" si="29"/>
        <v>8</v>
      </c>
      <c r="AD102" s="10">
        <f t="shared" si="29"/>
        <v>7</v>
      </c>
      <c r="AE102" s="10">
        <f t="shared" si="29"/>
        <v>6</v>
      </c>
      <c r="AF102" s="10">
        <f t="shared" si="29"/>
        <v>5</v>
      </c>
      <c r="AG102" s="10">
        <f t="shared" si="29"/>
        <v>4</v>
      </c>
      <c r="AH102" s="7">
        <v>98</v>
      </c>
      <c r="AI102" s="6">
        <f t="shared" si="26"/>
        <v>38.416000000000004</v>
      </c>
      <c r="AJ102" s="10">
        <f>IF((-$AI102+$AH102*AJ$3)&gt;AJ101,-$AI102+$AH102*AJ$3,MAX(-$AI102+$AH102*AJ$3,0.3*MAX(AJ$4:AJ101)))</f>
        <v>5.4109323589958791</v>
      </c>
      <c r="AK102" s="10">
        <f>IF((-$AI102+$AH102*AK$3)&gt;AK101,-$AI102+$AH102*AK$3,MAX(-$AI102+$AH102*AK$3,0.3*MAX(AK$4:AK101)))</f>
        <v>3.3749986925196627</v>
      </c>
      <c r="AL102" s="10">
        <f>IF((-$AI102+$AH102*AL$3)&gt;AL101,-$AI102+$AH102*AL$3,MAX(-$AI102+$AH102*AL$3,0.3*MAX(AL$4:AL101)))</f>
        <v>3</v>
      </c>
      <c r="AM102" s="10">
        <f>IF((-$AI102+$AH102*AM$3)&gt;AM101,-$AI102+$AH102*AM$3,MAX(-$AI102+$AH102*AM$3,0.3*MAX(AM$4:AM101)))</f>
        <v>2.6249369153512574</v>
      </c>
      <c r="AN102" s="10">
        <f>IF((-$AI102+$AH102*AN$3)&gt;AN101,-$AI102+$AH102*AN$3,MAX(-$AI102+$AH102*AN$3,0.3*MAX(AN$4:AN101)))</f>
        <v>2.2498910835277037</v>
      </c>
      <c r="AO102" s="10">
        <f>IF((-$AI102+$AH102*AO$3)&gt;AO101,-$AI102+$AH102*AO$3,MAX(-$AI102+$AH102*AO$3,0.3*MAX(AO$4:AO101)))</f>
        <v>1.8747331922020551</v>
      </c>
      <c r="AP102" s="10">
        <f>IF((-$AI102+$AH102*AP$3)&gt;AP101,-$AI102+$AH102*AP$3,MAX(-$AI102+$AH102*AP$3,0.3*MAX(AP$4:AP101)))</f>
        <v>1.4998484809834995</v>
      </c>
      <c r="AQ102" s="10">
        <f>IF((-$AI102+$AH102*AQ$3)&gt;AQ101,-$AI102+$AH102*AQ$3,MAX(-$AI102+$AH102*AQ$3,0.3*MAX(AQ$4:AQ101)))</f>
        <v>1.1248254607883557</v>
      </c>
      <c r="AR102" s="10">
        <f>IF((-$AI102+$AH102*AR$3)&gt;AR101,-$AI102+$AH102*AR$3,MAX(-$AI102+$AH102*AR$3,0.3*MAX(AR$4:AR101)))</f>
        <v>0.75</v>
      </c>
      <c r="AS102" s="10">
        <f>IF((-$AI102+$AH102*AS$3)&gt;AS101,-$AI102+$AH102*AS$3,MAX(-$AI102+$AH102*AS$3,0.3*MAX(AS$4:AS101)))</f>
        <v>0.37487532368147125</v>
      </c>
    </row>
    <row r="103" spans="3:45">
      <c r="C103" s="1">
        <f t="shared" si="30"/>
        <v>2</v>
      </c>
      <c r="G103" s="2">
        <f t="shared" si="23"/>
        <v>6.3245553203367583E-2</v>
      </c>
      <c r="J103" s="7">
        <v>99</v>
      </c>
      <c r="K103" s="17">
        <f t="shared" si="24"/>
        <v>39.204000000000001</v>
      </c>
      <c r="L103" s="10">
        <f t="shared" si="18"/>
        <v>44.274145954495843</v>
      </c>
      <c r="M103" s="10">
        <f t="shared" si="28"/>
        <v>42.002142802480918</v>
      </c>
      <c r="N103" s="10">
        <f t="shared" si="28"/>
        <v>39.6</v>
      </c>
      <c r="O103" s="10">
        <f t="shared" si="28"/>
        <v>37.042408129062018</v>
      </c>
      <c r="P103" s="10">
        <f t="shared" si="28"/>
        <v>34.294605989863769</v>
      </c>
      <c r="Q103" s="10">
        <f t="shared" si="28"/>
        <v>31.306548835666955</v>
      </c>
      <c r="R103" s="10">
        <f t="shared" si="28"/>
        <v>28.00142853498728</v>
      </c>
      <c r="S103" s="10">
        <f t="shared" si="28"/>
        <v>24.249948453553461</v>
      </c>
      <c r="T103" s="10">
        <f t="shared" si="28"/>
        <v>19.8</v>
      </c>
      <c r="U103" s="10">
        <f t="shared" si="28"/>
        <v>14.00071426749364</v>
      </c>
      <c r="V103" s="7">
        <v>99</v>
      </c>
      <c r="W103" s="6">
        <f t="shared" si="25"/>
        <v>39.204000000000001</v>
      </c>
      <c r="X103" s="10">
        <f t="shared" si="19"/>
        <v>10</v>
      </c>
      <c r="Y103" s="10">
        <f t="shared" si="29"/>
        <v>10</v>
      </c>
      <c r="Z103" s="10">
        <f t="shared" si="29"/>
        <v>9</v>
      </c>
      <c r="AA103" s="10">
        <f t="shared" si="29"/>
        <v>9</v>
      </c>
      <c r="AB103" s="10">
        <f t="shared" si="29"/>
        <v>8</v>
      </c>
      <c r="AC103" s="10">
        <f t="shared" si="29"/>
        <v>8</v>
      </c>
      <c r="AD103" s="10">
        <f t="shared" si="29"/>
        <v>7</v>
      </c>
      <c r="AE103" s="10">
        <f t="shared" si="29"/>
        <v>6</v>
      </c>
      <c r="AF103" s="10">
        <f t="shared" si="29"/>
        <v>5</v>
      </c>
      <c r="AG103" s="10">
        <f t="shared" si="29"/>
        <v>4</v>
      </c>
      <c r="AH103" s="7">
        <v>99</v>
      </c>
      <c r="AI103" s="6">
        <f t="shared" si="26"/>
        <v>39.204000000000001</v>
      </c>
      <c r="AJ103" s="10">
        <f>IF((-$AI103+$AH103*AJ$3)&gt;AJ102,-$AI103+$AH103*AJ$3,MAX(-$AI103+$AH103*AJ$3,0.3*MAX(AJ$4:AJ102)))</f>
        <v>5.0701459544958425</v>
      </c>
      <c r="AK103" s="10">
        <f>IF((-$AI103+$AH103*AK$3)&gt;AK102,-$AI103+$AH103*AK$3,MAX(-$AI103+$AH103*AK$3,0.3*MAX(AK$4:AK102)))</f>
        <v>3.3749986925196627</v>
      </c>
      <c r="AL103" s="10">
        <f>IF((-$AI103+$AH103*AL$3)&gt;AL102,-$AI103+$AH103*AL$3,MAX(-$AI103+$AH103*AL$3,0.3*MAX(AL$4:AL102)))</f>
        <v>3</v>
      </c>
      <c r="AM103" s="10">
        <f>IF((-$AI103+$AH103*AM$3)&gt;AM102,-$AI103+$AH103*AM$3,MAX(-$AI103+$AH103*AM$3,0.3*MAX(AM$4:AM102)))</f>
        <v>2.6249369153512574</v>
      </c>
      <c r="AN103" s="10">
        <f>IF((-$AI103+$AH103*AN$3)&gt;AN102,-$AI103+$AH103*AN$3,MAX(-$AI103+$AH103*AN$3,0.3*MAX(AN$4:AN102)))</f>
        <v>2.2498910835277037</v>
      </c>
      <c r="AO103" s="10">
        <f>IF((-$AI103+$AH103*AO$3)&gt;AO102,-$AI103+$AH103*AO$3,MAX(-$AI103+$AH103*AO$3,0.3*MAX(AO$4:AO102)))</f>
        <v>1.8747331922020551</v>
      </c>
      <c r="AP103" s="10">
        <f>IF((-$AI103+$AH103*AP$3)&gt;AP102,-$AI103+$AH103*AP$3,MAX(-$AI103+$AH103*AP$3,0.3*MAX(AP$4:AP102)))</f>
        <v>1.4998484809834995</v>
      </c>
      <c r="AQ103" s="10">
        <f>IF((-$AI103+$AH103*AQ$3)&gt;AQ102,-$AI103+$AH103*AQ$3,MAX(-$AI103+$AH103*AQ$3,0.3*MAX(AQ$4:AQ102)))</f>
        <v>1.1248254607883557</v>
      </c>
      <c r="AR103" s="10">
        <f>IF((-$AI103+$AH103*AR$3)&gt;AR102,-$AI103+$AH103*AR$3,MAX(-$AI103+$AH103*AR$3,0.3*MAX(AR$4:AR102)))</f>
        <v>0.75</v>
      </c>
      <c r="AS103" s="10">
        <f>IF((-$AI103+$AH103*AS$3)&gt;AS102,-$AI103+$AH103*AS$3,MAX(-$AI103+$AH103*AS$3,0.3*MAX(AS$4:AS102)))</f>
        <v>0.37487532368147125</v>
      </c>
    </row>
    <row r="104" spans="3:45">
      <c r="C104" s="1">
        <f t="shared" si="30"/>
        <v>1</v>
      </c>
      <c r="G104" s="2">
        <f t="shared" si="23"/>
        <v>4.4721359549995794E-2</v>
      </c>
      <c r="J104" s="8">
        <v>100</v>
      </c>
      <c r="K104" s="17">
        <f t="shared" si="24"/>
        <v>40</v>
      </c>
      <c r="L104" s="10">
        <f t="shared" si="18"/>
        <v>44.721359549995796</v>
      </c>
      <c r="M104" s="10">
        <f t="shared" si="28"/>
        <v>42.426406871192846</v>
      </c>
      <c r="N104" s="10">
        <f t="shared" si="28"/>
        <v>40</v>
      </c>
      <c r="O104" s="10">
        <f t="shared" si="28"/>
        <v>37.416573867739409</v>
      </c>
      <c r="P104" s="10">
        <f t="shared" si="28"/>
        <v>34.641016151377549</v>
      </c>
      <c r="Q104" s="10">
        <f t="shared" si="28"/>
        <v>31.622776601683793</v>
      </c>
      <c r="R104" s="10">
        <f t="shared" si="28"/>
        <v>28.284271247461902</v>
      </c>
      <c r="S104" s="10">
        <f t="shared" si="28"/>
        <v>24.494897427831781</v>
      </c>
      <c r="T104" s="10">
        <f t="shared" si="28"/>
        <v>20</v>
      </c>
      <c r="U104" s="10">
        <f t="shared" si="28"/>
        <v>14.142135623730951</v>
      </c>
      <c r="V104" s="8">
        <v>100</v>
      </c>
      <c r="W104" s="6">
        <f t="shared" si="25"/>
        <v>40</v>
      </c>
      <c r="X104" s="10">
        <f t="shared" si="19"/>
        <v>10</v>
      </c>
      <c r="Y104" s="10">
        <f t="shared" si="29"/>
        <v>10</v>
      </c>
      <c r="Z104" s="10">
        <f t="shared" si="29"/>
        <v>9</v>
      </c>
      <c r="AA104" s="10">
        <f t="shared" si="29"/>
        <v>9</v>
      </c>
      <c r="AB104" s="10">
        <f t="shared" si="29"/>
        <v>8</v>
      </c>
      <c r="AC104" s="10">
        <f t="shared" si="29"/>
        <v>8</v>
      </c>
      <c r="AD104" s="10">
        <f t="shared" si="29"/>
        <v>7</v>
      </c>
      <c r="AE104" s="10">
        <f t="shared" si="29"/>
        <v>6</v>
      </c>
      <c r="AF104" s="10">
        <f t="shared" si="29"/>
        <v>5</v>
      </c>
      <c r="AG104" s="10">
        <f t="shared" si="29"/>
        <v>4</v>
      </c>
      <c r="AH104" s="8">
        <v>100</v>
      </c>
      <c r="AI104" s="6">
        <f t="shared" si="26"/>
        <v>40</v>
      </c>
      <c r="AJ104" s="10">
        <f>IF((-$AI104+$AH104*AJ$3)&gt;AJ103,-$AI104+$AH104*AJ$3,MAX(-$AI104+$AH104*AJ$3,0.3*MAX(AJ$4:AJ103)))</f>
        <v>4.7213595499957961</v>
      </c>
      <c r="AK104" s="10">
        <f>IF((-$AI104+$AH104*AK$3)&gt;AK103,-$AI104+$AH104*AK$3,MAX(-$AI104+$AH104*AK$3,0.3*MAX(AK$4:AK103)))</f>
        <v>3.3749986925196627</v>
      </c>
      <c r="AL104" s="10">
        <f>IF((-$AI104+$AH104*AL$3)&gt;AL103,-$AI104+$AH104*AL$3,MAX(-$AI104+$AH104*AL$3,0.3*MAX(AL$4:AL103)))</f>
        <v>3</v>
      </c>
      <c r="AM104" s="10">
        <f>IF((-$AI104+$AH104*AM$3)&gt;AM103,-$AI104+$AH104*AM$3,MAX(-$AI104+$AH104*AM$3,0.3*MAX(AM$4:AM103)))</f>
        <v>2.6249369153512574</v>
      </c>
      <c r="AN104" s="10">
        <f>IF((-$AI104+$AH104*AN$3)&gt;AN103,-$AI104+$AH104*AN$3,MAX(-$AI104+$AH104*AN$3,0.3*MAX(AN$4:AN103)))</f>
        <v>2.2498910835277037</v>
      </c>
      <c r="AO104" s="10">
        <f>IF((-$AI104+$AH104*AO$3)&gt;AO103,-$AI104+$AH104*AO$3,MAX(-$AI104+$AH104*AO$3,0.3*MAX(AO$4:AO103)))</f>
        <v>1.8747331922020551</v>
      </c>
      <c r="AP104" s="10">
        <f>IF((-$AI104+$AH104*AP$3)&gt;AP103,-$AI104+$AH104*AP$3,MAX(-$AI104+$AH104*AP$3,0.3*MAX(AP$4:AP103)))</f>
        <v>1.4998484809834995</v>
      </c>
      <c r="AQ104" s="10">
        <f>IF((-$AI104+$AH104*AQ$3)&gt;AQ103,-$AI104+$AH104*AQ$3,MAX(-$AI104+$AH104*AQ$3,0.3*MAX(AQ$4:AQ103)))</f>
        <v>1.1248254607883557</v>
      </c>
      <c r="AR104" s="10">
        <f>IF((-$AI104+$AH104*AR$3)&gt;AR103,-$AI104+$AH104*AR$3,MAX(-$AI104+$AH104*AR$3,0.3*MAX(AR$4:AR103)))</f>
        <v>0.75</v>
      </c>
      <c r="AS104" s="10">
        <f>IF((-$AI104+$AH104*AS$3)&gt;AS103,-$AI104+$AH104*AS$3,MAX(-$AI104+$AH104*AS$3,0.3*MAX(AS$4:AS103)))</f>
        <v>0.37487532368147125</v>
      </c>
    </row>
    <row r="105" spans="3:45">
      <c r="C105" s="1">
        <f t="shared" si="30"/>
        <v>0</v>
      </c>
      <c r="G105" s="2">
        <f t="shared" si="23"/>
        <v>0</v>
      </c>
    </row>
  </sheetData>
  <mergeCells count="4">
    <mergeCell ref="C1:D1"/>
    <mergeCell ref="L1:U1"/>
    <mergeCell ref="X1:AG1"/>
    <mergeCell ref="AJ1:A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3"/>
  <sheetViews>
    <sheetView topLeftCell="AI1" zoomScaleNormal="100" workbookViewId="0">
      <selection activeCell="AU1" activeCellId="2" sqref="AQ1:AQ1048576 AS1:AS1048576 AU1:AU1048576"/>
    </sheetView>
  </sheetViews>
  <sheetFormatPr defaultRowHeight="15"/>
  <cols>
    <col min="1" max="1" width="9.140625" customWidth="1"/>
    <col min="3" max="3" width="13.140625" bestFit="1" customWidth="1"/>
    <col min="4" max="4" width="22.42578125" bestFit="1" customWidth="1"/>
    <col min="5" max="5" width="11.5703125" bestFit="1" customWidth="1"/>
    <col min="6" max="6" width="9.140625" customWidth="1"/>
    <col min="7" max="8" width="17.85546875" bestFit="1" customWidth="1"/>
    <col min="10" max="10" width="9.140625" style="28" customWidth="1"/>
    <col min="18" max="19" width="9.140625" customWidth="1"/>
    <col min="21" max="21" width="17.85546875" bestFit="1" customWidth="1"/>
    <col min="35" max="35" width="17.85546875" bestFit="1" customWidth="1"/>
    <col min="36" max="36" width="14.85546875" bestFit="1" customWidth="1"/>
    <col min="42" max="43" width="17.85546875" bestFit="1" customWidth="1"/>
    <col min="44" max="44" width="20" bestFit="1" customWidth="1"/>
    <col min="45" max="45" width="20" customWidth="1"/>
    <col min="46" max="47" width="20" bestFit="1" customWidth="1"/>
  </cols>
  <sheetData>
    <row r="1" spans="1:47" ht="26.25">
      <c r="C1" s="49" t="s">
        <v>8</v>
      </c>
      <c r="D1" s="50"/>
      <c r="G1" s="24"/>
      <c r="H1" s="25"/>
      <c r="K1" s="51" t="s">
        <v>13</v>
      </c>
      <c r="L1" s="51"/>
      <c r="M1" s="51"/>
      <c r="N1" s="51"/>
      <c r="O1" s="51"/>
      <c r="P1" s="51"/>
      <c r="Q1" s="51"/>
      <c r="R1" s="51"/>
      <c r="S1" s="51"/>
      <c r="T1" s="51"/>
      <c r="U1" s="24"/>
      <c r="V1" s="28"/>
      <c r="W1" s="51" t="s">
        <v>18</v>
      </c>
      <c r="X1" s="51"/>
      <c r="Y1" s="51"/>
      <c r="Z1" s="51"/>
      <c r="AA1" s="51"/>
      <c r="AB1" s="51"/>
      <c r="AC1" s="51"/>
      <c r="AD1" s="51"/>
      <c r="AE1" s="51"/>
      <c r="AF1" s="51"/>
      <c r="AH1" s="28"/>
      <c r="AI1" s="24"/>
      <c r="AO1" s="28"/>
      <c r="AP1" s="24"/>
      <c r="AQ1" s="24"/>
      <c r="AR1" s="24"/>
      <c r="AS1" s="24"/>
      <c r="AT1" s="24"/>
      <c r="AU1" s="24"/>
    </row>
    <row r="2" spans="1:47">
      <c r="G2" s="13" t="s">
        <v>14</v>
      </c>
      <c r="H2" s="14" t="s">
        <v>15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13" t="s">
        <v>16</v>
      </c>
      <c r="V2" s="28"/>
      <c r="W2" s="52"/>
      <c r="X2" s="52"/>
      <c r="Y2" s="52"/>
      <c r="Z2" s="52"/>
      <c r="AA2" s="52"/>
      <c r="AB2" s="52"/>
      <c r="AC2" s="52"/>
      <c r="AD2" s="52"/>
      <c r="AE2" s="52"/>
      <c r="AF2" s="52"/>
      <c r="AH2" s="28"/>
      <c r="AI2" s="13" t="s">
        <v>16</v>
      </c>
      <c r="AO2" s="28"/>
      <c r="AP2" s="13" t="s">
        <v>16</v>
      </c>
      <c r="AQ2" s="13" t="s">
        <v>27</v>
      </c>
      <c r="AR2" s="13" t="s">
        <v>28</v>
      </c>
      <c r="AS2" s="13" t="s">
        <v>47</v>
      </c>
      <c r="AT2" s="13"/>
      <c r="AU2" s="13"/>
    </row>
    <row r="3" spans="1:47">
      <c r="A3" t="s">
        <v>2</v>
      </c>
      <c r="B3">
        <v>50</v>
      </c>
      <c r="C3" s="9" t="s">
        <v>0</v>
      </c>
      <c r="D3" s="5" t="s">
        <v>9</v>
      </c>
      <c r="F3" s="12" t="s">
        <v>1</v>
      </c>
      <c r="G3" s="11" t="s">
        <v>10</v>
      </c>
      <c r="H3" s="11" t="s">
        <v>11</v>
      </c>
      <c r="I3" s="22" t="s">
        <v>12</v>
      </c>
      <c r="J3" s="29" t="s">
        <v>1</v>
      </c>
      <c r="K3" s="27">
        <v>1</v>
      </c>
      <c r="L3" s="27">
        <v>0.9</v>
      </c>
      <c r="M3" s="27">
        <v>0.8</v>
      </c>
      <c r="N3" s="27">
        <v>0.7</v>
      </c>
      <c r="O3" s="27">
        <v>0.6</v>
      </c>
      <c r="P3" s="27">
        <v>0.5</v>
      </c>
      <c r="Q3" s="27">
        <v>0.4</v>
      </c>
      <c r="R3" s="27">
        <v>0.3</v>
      </c>
      <c r="S3" s="27">
        <v>0.2</v>
      </c>
      <c r="T3" s="27">
        <v>0.1</v>
      </c>
      <c r="U3" s="11" t="s">
        <v>17</v>
      </c>
      <c r="V3" s="29" t="s">
        <v>1</v>
      </c>
      <c r="W3" s="27">
        <v>1</v>
      </c>
      <c r="X3" s="27">
        <v>0.9</v>
      </c>
      <c r="Y3" s="27">
        <v>0.8</v>
      </c>
      <c r="Z3" s="27">
        <v>0.7</v>
      </c>
      <c r="AA3" s="27">
        <v>0.6</v>
      </c>
      <c r="AB3" s="27">
        <v>0.5</v>
      </c>
      <c r="AC3" s="27">
        <v>0.4</v>
      </c>
      <c r="AD3" s="27">
        <v>0.3</v>
      </c>
      <c r="AE3" s="27">
        <v>0.2</v>
      </c>
      <c r="AF3" s="27">
        <v>0.1</v>
      </c>
      <c r="AH3" s="29" t="s">
        <v>1</v>
      </c>
      <c r="AI3" s="11" t="s">
        <v>17</v>
      </c>
      <c r="AJ3" t="s">
        <v>52</v>
      </c>
      <c r="AO3" s="29" t="s">
        <v>1</v>
      </c>
      <c r="AP3" s="11" t="s">
        <v>17</v>
      </c>
      <c r="AQ3" s="11" t="s">
        <v>51</v>
      </c>
      <c r="AR3" s="11" t="s">
        <v>50</v>
      </c>
      <c r="AS3" s="11" t="s">
        <v>46</v>
      </c>
      <c r="AT3" s="11" t="s">
        <v>49</v>
      </c>
      <c r="AU3" s="11" t="s">
        <v>48</v>
      </c>
    </row>
    <row r="4" spans="1:47">
      <c r="C4" s="1">
        <v>100</v>
      </c>
      <c r="D4" s="23">
        <f>FLOOR(0.1*$C4,1)</f>
        <v>10</v>
      </c>
      <c r="F4" s="6">
        <v>1</v>
      </c>
      <c r="G4" s="26">
        <f>CEILING(-(0.92^($F4-20))+5,1)</f>
        <v>1</v>
      </c>
      <c r="H4" s="26">
        <f>CEILING(-(1.09^($F4-82))+5,1)</f>
        <v>5</v>
      </c>
      <c r="I4" s="22">
        <f>CEILING(AVERAGE(G4,H4),1)</f>
        <v>3</v>
      </c>
      <c r="J4" s="30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6">
        <f>CEILING(LN(2*$V4)+1,1)</f>
        <v>2</v>
      </c>
      <c r="V4" s="30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  <c r="AH4" s="30">
        <v>1</v>
      </c>
      <c r="AI4" s="26">
        <f>LN(2*$V4)+1</f>
        <v>1.6931471805599454</v>
      </c>
      <c r="AJ4" s="38">
        <f>SQRT(AH4)+1</f>
        <v>2</v>
      </c>
      <c r="AO4" s="30">
        <v>1</v>
      </c>
      <c r="AP4" s="26">
        <f>LN(2*$V4)+1</f>
        <v>1.6931471805599454</v>
      </c>
      <c r="AQ4" s="26">
        <f>LOG10(2*AO4)+1</f>
        <v>1.3010299956639813</v>
      </c>
      <c r="AR4" s="26">
        <f>AP4-AQ4</f>
        <v>0.39211718489596414</v>
      </c>
      <c r="AS4" s="26">
        <f>AVERAGE(AP4,AQ4)</f>
        <v>1.4970885881119633</v>
      </c>
      <c r="AT4" s="26">
        <f>CEILING(AR4,1)</f>
        <v>1</v>
      </c>
      <c r="AU4" s="26">
        <f>CEILING(AS4,1)</f>
        <v>2</v>
      </c>
    </row>
    <row r="5" spans="1:47">
      <c r="C5" s="1">
        <f>C4-1</f>
        <v>99</v>
      </c>
      <c r="D5" s="23">
        <f>FLOOR(0.1*$C5,1)</f>
        <v>9</v>
      </c>
      <c r="F5" s="7">
        <v>2</v>
      </c>
      <c r="G5" s="26">
        <f t="shared" ref="G5:G68" si="2">CEILING(-(0.92^($F5-20))+5,1)</f>
        <v>1</v>
      </c>
      <c r="H5" s="26">
        <f t="shared" ref="H5:H68" si="3">CEILING(-(1.09^($F5-82))+5,1)</f>
        <v>5</v>
      </c>
      <c r="I5" s="22">
        <f t="shared" ref="I5:I68" si="4">CEILING(AVERAGE(G5,H5),1)</f>
        <v>3</v>
      </c>
      <c r="J5" s="31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6">
        <f t="shared" ref="U5:U68" si="6">CEILING(LN(2*$V5)+1,1)</f>
        <v>3</v>
      </c>
      <c r="V5" s="31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  <c r="AH5" s="31">
        <v>2</v>
      </c>
      <c r="AI5" s="26">
        <f t="shared" ref="AI5:AI68" si="8">LN(2*$V5)+1</f>
        <v>2.3862943611198908</v>
      </c>
      <c r="AJ5" s="38">
        <f t="shared" ref="AJ5:AJ68" si="9">SQRT(AH5)+1</f>
        <v>2.4142135623730949</v>
      </c>
      <c r="AO5" s="31">
        <v>2</v>
      </c>
      <c r="AP5" s="26">
        <f t="shared" ref="AP5:AP68" si="10">LN(2*$V5)+1</f>
        <v>2.3862943611198908</v>
      </c>
      <c r="AQ5" s="26">
        <f t="shared" ref="AQ5:AQ68" si="11">LOG10(2*AO5)+1</f>
        <v>1.6020599913279625</v>
      </c>
      <c r="AR5" s="26">
        <f t="shared" ref="AR5:AR68" si="12">AP5-AQ5</f>
        <v>0.78423436979192829</v>
      </c>
      <c r="AS5" s="26">
        <f t="shared" ref="AS5:AS68" si="13">AVERAGE(AP5,AQ5)</f>
        <v>1.9941771762239267</v>
      </c>
      <c r="AT5" s="26">
        <f t="shared" ref="AT5:AT68" si="14">CEILING(AR5,1)</f>
        <v>1</v>
      </c>
      <c r="AU5" s="26">
        <f t="shared" ref="AU5:AU68" si="15">CEILING(AS5,1)</f>
        <v>2</v>
      </c>
    </row>
    <row r="6" spans="1:47">
      <c r="C6" s="1">
        <f t="shared" ref="C6:C69" si="16">C5-1</f>
        <v>98</v>
      </c>
      <c r="D6" s="23">
        <f t="shared" ref="D6:D68" si="17">FLOOR(0.1*$C6,1)</f>
        <v>9</v>
      </c>
      <c r="F6" s="7">
        <v>3</v>
      </c>
      <c r="G6" s="26">
        <f t="shared" si="2"/>
        <v>1</v>
      </c>
      <c r="H6" s="26">
        <f t="shared" si="3"/>
        <v>5</v>
      </c>
      <c r="I6" s="22">
        <f t="shared" si="4"/>
        <v>3</v>
      </c>
      <c r="J6" s="31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6">
        <f t="shared" si="6"/>
        <v>3</v>
      </c>
      <c r="V6" s="31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  <c r="AH6" s="31">
        <v>3</v>
      </c>
      <c r="AI6" s="26">
        <f t="shared" si="8"/>
        <v>2.791759469228055</v>
      </c>
      <c r="AJ6" s="38">
        <f t="shared" si="9"/>
        <v>2.7320508075688772</v>
      </c>
      <c r="AO6" s="31">
        <v>3</v>
      </c>
      <c r="AP6" s="26">
        <f t="shared" si="10"/>
        <v>2.791759469228055</v>
      </c>
      <c r="AQ6" s="26">
        <f t="shared" si="11"/>
        <v>1.7781512503836436</v>
      </c>
      <c r="AR6" s="26">
        <f t="shared" si="12"/>
        <v>1.0136082188444113</v>
      </c>
      <c r="AS6" s="26">
        <f t="shared" si="13"/>
        <v>2.2849553598058492</v>
      </c>
      <c r="AT6" s="26">
        <f t="shared" si="14"/>
        <v>2</v>
      </c>
      <c r="AU6" s="26">
        <f t="shared" si="15"/>
        <v>3</v>
      </c>
    </row>
    <row r="7" spans="1:47">
      <c r="C7" s="1">
        <f t="shared" si="16"/>
        <v>97</v>
      </c>
      <c r="D7" s="23">
        <f t="shared" si="17"/>
        <v>9</v>
      </c>
      <c r="F7" s="7">
        <v>4</v>
      </c>
      <c r="G7" s="26">
        <f t="shared" si="2"/>
        <v>2</v>
      </c>
      <c r="H7" s="26">
        <f t="shared" si="3"/>
        <v>5</v>
      </c>
      <c r="I7" s="22">
        <f t="shared" si="4"/>
        <v>4</v>
      </c>
      <c r="J7" s="31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6">
        <f t="shared" si="6"/>
        <v>4</v>
      </c>
      <c r="V7" s="31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  <c r="AH7" s="31">
        <v>4</v>
      </c>
      <c r="AI7" s="26">
        <f t="shared" si="8"/>
        <v>3.0794415416798357</v>
      </c>
      <c r="AJ7" s="38">
        <f t="shared" si="9"/>
        <v>3</v>
      </c>
      <c r="AO7" s="31">
        <v>4</v>
      </c>
      <c r="AP7" s="26">
        <f t="shared" si="10"/>
        <v>3.0794415416798357</v>
      </c>
      <c r="AQ7" s="26">
        <f t="shared" si="11"/>
        <v>1.9030899869919435</v>
      </c>
      <c r="AR7" s="26">
        <f t="shared" si="12"/>
        <v>1.1763515546878922</v>
      </c>
      <c r="AS7" s="26">
        <f t="shared" si="13"/>
        <v>2.4912657643358895</v>
      </c>
      <c r="AT7" s="26">
        <f t="shared" si="14"/>
        <v>2</v>
      </c>
      <c r="AU7" s="26">
        <f t="shared" si="15"/>
        <v>3</v>
      </c>
    </row>
    <row r="8" spans="1:47">
      <c r="C8" s="1">
        <f t="shared" si="16"/>
        <v>96</v>
      </c>
      <c r="D8" s="23">
        <f t="shared" si="17"/>
        <v>9</v>
      </c>
      <c r="F8" s="7">
        <v>5</v>
      </c>
      <c r="G8" s="26">
        <f t="shared" si="2"/>
        <v>2</v>
      </c>
      <c r="H8" s="26">
        <f t="shared" si="3"/>
        <v>5</v>
      </c>
      <c r="I8" s="22">
        <f t="shared" si="4"/>
        <v>4</v>
      </c>
      <c r="J8" s="31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6">
        <f t="shared" si="6"/>
        <v>4</v>
      </c>
      <c r="V8" s="31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  <c r="AH8" s="31">
        <v>5</v>
      </c>
      <c r="AI8" s="26">
        <f t="shared" si="8"/>
        <v>3.3025850929940459</v>
      </c>
      <c r="AJ8" s="38">
        <f t="shared" si="9"/>
        <v>3.2360679774997898</v>
      </c>
      <c r="AO8" s="31">
        <v>5</v>
      </c>
      <c r="AP8" s="26">
        <f t="shared" si="10"/>
        <v>3.3025850929940459</v>
      </c>
      <c r="AQ8" s="26">
        <f t="shared" si="11"/>
        <v>2</v>
      </c>
      <c r="AR8" s="26">
        <f t="shared" si="12"/>
        <v>1.3025850929940459</v>
      </c>
      <c r="AS8" s="26">
        <f t="shared" si="13"/>
        <v>2.651292546497023</v>
      </c>
      <c r="AT8" s="26">
        <f t="shared" si="14"/>
        <v>2</v>
      </c>
      <c r="AU8" s="26">
        <f t="shared" si="15"/>
        <v>3</v>
      </c>
    </row>
    <row r="9" spans="1:47">
      <c r="C9" s="1">
        <f t="shared" si="16"/>
        <v>95</v>
      </c>
      <c r="D9" s="23">
        <f t="shared" si="17"/>
        <v>9</v>
      </c>
      <c r="F9" s="7">
        <v>6</v>
      </c>
      <c r="G9" s="26">
        <f t="shared" si="2"/>
        <v>2</v>
      </c>
      <c r="H9" s="26">
        <f t="shared" si="3"/>
        <v>5</v>
      </c>
      <c r="I9" s="22">
        <f t="shared" si="4"/>
        <v>4</v>
      </c>
      <c r="J9" s="31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6">
        <f t="shared" si="6"/>
        <v>4</v>
      </c>
      <c r="V9" s="31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  <c r="AH9" s="31">
        <v>6</v>
      </c>
      <c r="AI9" s="26">
        <f t="shared" si="8"/>
        <v>3.4849066497880004</v>
      </c>
      <c r="AJ9" s="38">
        <f t="shared" si="9"/>
        <v>3.4494897427831779</v>
      </c>
      <c r="AO9" s="31">
        <v>6</v>
      </c>
      <c r="AP9" s="26">
        <f t="shared" si="10"/>
        <v>3.4849066497880004</v>
      </c>
      <c r="AQ9" s="26">
        <f t="shared" si="11"/>
        <v>2.0791812460476251</v>
      </c>
      <c r="AR9" s="26">
        <f t="shared" si="12"/>
        <v>1.4057254037403752</v>
      </c>
      <c r="AS9" s="26">
        <f t="shared" si="13"/>
        <v>2.7820439479178125</v>
      </c>
      <c r="AT9" s="26">
        <f t="shared" si="14"/>
        <v>2</v>
      </c>
      <c r="AU9" s="26">
        <f t="shared" si="15"/>
        <v>3</v>
      </c>
    </row>
    <row r="10" spans="1:47">
      <c r="C10" s="1">
        <f t="shared" si="16"/>
        <v>94</v>
      </c>
      <c r="D10" s="23">
        <f t="shared" si="17"/>
        <v>9</v>
      </c>
      <c r="F10" s="7">
        <v>7</v>
      </c>
      <c r="G10" s="26">
        <f t="shared" si="2"/>
        <v>3</v>
      </c>
      <c r="H10" s="26">
        <f t="shared" si="3"/>
        <v>5</v>
      </c>
      <c r="I10" s="22">
        <f t="shared" si="4"/>
        <v>4</v>
      </c>
      <c r="J10" s="31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6">
        <f t="shared" si="6"/>
        <v>4</v>
      </c>
      <c r="V10" s="31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  <c r="AH10" s="31">
        <v>7</v>
      </c>
      <c r="AI10" s="26">
        <f t="shared" si="8"/>
        <v>3.6390573296152584</v>
      </c>
      <c r="AJ10" s="38">
        <f t="shared" si="9"/>
        <v>3.6457513110645907</v>
      </c>
      <c r="AO10" s="31">
        <v>7</v>
      </c>
      <c r="AP10" s="26">
        <f t="shared" si="10"/>
        <v>3.6390573296152584</v>
      </c>
      <c r="AQ10" s="26">
        <f t="shared" si="11"/>
        <v>2.1461280356782382</v>
      </c>
      <c r="AR10" s="26">
        <f t="shared" si="12"/>
        <v>1.4929292939370202</v>
      </c>
      <c r="AS10" s="26">
        <f t="shared" si="13"/>
        <v>2.8925926826467485</v>
      </c>
      <c r="AT10" s="26">
        <f t="shared" si="14"/>
        <v>2</v>
      </c>
      <c r="AU10" s="26">
        <f t="shared" si="15"/>
        <v>3</v>
      </c>
    </row>
    <row r="11" spans="1:47">
      <c r="C11" s="1">
        <f t="shared" si="16"/>
        <v>93</v>
      </c>
      <c r="D11" s="23">
        <f t="shared" si="17"/>
        <v>9</v>
      </c>
      <c r="F11" s="7">
        <v>8</v>
      </c>
      <c r="G11" s="26">
        <f t="shared" si="2"/>
        <v>3</v>
      </c>
      <c r="H11" s="26">
        <f t="shared" si="3"/>
        <v>5</v>
      </c>
      <c r="I11" s="22">
        <f t="shared" si="4"/>
        <v>4</v>
      </c>
      <c r="J11" s="31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6">
        <f t="shared" si="6"/>
        <v>4</v>
      </c>
      <c r="V11" s="31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  <c r="AH11" s="31">
        <v>8</v>
      </c>
      <c r="AI11" s="26">
        <f t="shared" si="8"/>
        <v>3.7725887222397811</v>
      </c>
      <c r="AJ11" s="38">
        <f t="shared" si="9"/>
        <v>3.8284271247461903</v>
      </c>
      <c r="AO11" s="31">
        <v>8</v>
      </c>
      <c r="AP11" s="26">
        <f t="shared" si="10"/>
        <v>3.7725887222397811</v>
      </c>
      <c r="AQ11" s="26">
        <f t="shared" si="11"/>
        <v>2.204119982655925</v>
      </c>
      <c r="AR11" s="26">
        <f t="shared" si="12"/>
        <v>1.5684687395838561</v>
      </c>
      <c r="AS11" s="26">
        <f t="shared" si="13"/>
        <v>2.9883543524478533</v>
      </c>
      <c r="AT11" s="26">
        <f t="shared" si="14"/>
        <v>2</v>
      </c>
      <c r="AU11" s="26">
        <f t="shared" si="15"/>
        <v>3</v>
      </c>
    </row>
    <row r="12" spans="1:47">
      <c r="C12" s="1">
        <f t="shared" si="16"/>
        <v>92</v>
      </c>
      <c r="D12" s="23">
        <f t="shared" si="17"/>
        <v>9</v>
      </c>
      <c r="F12" s="7">
        <v>9</v>
      </c>
      <c r="G12" s="26">
        <f t="shared" si="2"/>
        <v>3</v>
      </c>
      <c r="H12" s="26">
        <f t="shared" si="3"/>
        <v>5</v>
      </c>
      <c r="I12" s="22">
        <f t="shared" si="4"/>
        <v>4</v>
      </c>
      <c r="J12" s="31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6">
        <f t="shared" si="6"/>
        <v>4</v>
      </c>
      <c r="V12" s="31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  <c r="AH12" s="31">
        <v>9</v>
      </c>
      <c r="AI12" s="26">
        <f t="shared" si="8"/>
        <v>3.8903717578961645</v>
      </c>
      <c r="AJ12" s="38">
        <f t="shared" si="9"/>
        <v>4</v>
      </c>
      <c r="AO12" s="31">
        <v>9</v>
      </c>
      <c r="AP12" s="26">
        <f t="shared" si="10"/>
        <v>3.8903717578961645</v>
      </c>
      <c r="AQ12" s="26">
        <f t="shared" si="11"/>
        <v>2.255272505103306</v>
      </c>
      <c r="AR12" s="26">
        <f t="shared" si="12"/>
        <v>1.6350992527928585</v>
      </c>
      <c r="AS12" s="26">
        <f t="shared" si="13"/>
        <v>3.072822131499735</v>
      </c>
      <c r="AT12" s="26">
        <f t="shared" si="14"/>
        <v>2</v>
      </c>
      <c r="AU12" s="26">
        <f t="shared" si="15"/>
        <v>4</v>
      </c>
    </row>
    <row r="13" spans="1:47">
      <c r="C13" s="1">
        <f t="shared" si="16"/>
        <v>91</v>
      </c>
      <c r="D13" s="23">
        <f t="shared" si="17"/>
        <v>9</v>
      </c>
      <c r="F13" s="7">
        <v>10</v>
      </c>
      <c r="G13" s="26">
        <f t="shared" si="2"/>
        <v>3</v>
      </c>
      <c r="H13" s="26">
        <f t="shared" si="3"/>
        <v>5</v>
      </c>
      <c r="I13" s="22">
        <f t="shared" si="4"/>
        <v>4</v>
      </c>
      <c r="J13" s="31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6">
        <f t="shared" si="6"/>
        <v>4</v>
      </c>
      <c r="V13" s="31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  <c r="AH13" s="31">
        <v>10</v>
      </c>
      <c r="AI13" s="26">
        <f t="shared" si="8"/>
        <v>3.9957322735539909</v>
      </c>
      <c r="AJ13" s="38">
        <f t="shared" si="9"/>
        <v>4.16227766016838</v>
      </c>
      <c r="AO13" s="31">
        <v>10</v>
      </c>
      <c r="AP13" s="26">
        <f t="shared" si="10"/>
        <v>3.9957322735539909</v>
      </c>
      <c r="AQ13" s="26">
        <f t="shared" si="11"/>
        <v>2.3010299956639813</v>
      </c>
      <c r="AR13" s="26">
        <f t="shared" si="12"/>
        <v>1.6947022778900096</v>
      </c>
      <c r="AS13" s="26">
        <f t="shared" si="13"/>
        <v>3.1483811346089858</v>
      </c>
      <c r="AT13" s="26">
        <f t="shared" si="14"/>
        <v>2</v>
      </c>
      <c r="AU13" s="26">
        <f t="shared" si="15"/>
        <v>4</v>
      </c>
    </row>
    <row r="14" spans="1:47">
      <c r="C14" s="1">
        <f t="shared" si="16"/>
        <v>90</v>
      </c>
      <c r="D14" s="23">
        <f t="shared" si="17"/>
        <v>9</v>
      </c>
      <c r="F14" s="7">
        <v>11</v>
      </c>
      <c r="G14" s="26">
        <f t="shared" si="2"/>
        <v>3</v>
      </c>
      <c r="H14" s="26">
        <f t="shared" si="3"/>
        <v>5</v>
      </c>
      <c r="I14" s="22">
        <f t="shared" si="4"/>
        <v>4</v>
      </c>
      <c r="J14" s="31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6">
        <f t="shared" si="6"/>
        <v>5</v>
      </c>
      <c r="V14" s="31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  <c r="AH14" s="31">
        <v>11</v>
      </c>
      <c r="AI14" s="26">
        <f t="shared" si="8"/>
        <v>4.0910424533583161</v>
      </c>
      <c r="AJ14" s="38">
        <f t="shared" si="9"/>
        <v>4.3166247903553998</v>
      </c>
      <c r="AO14" s="31">
        <v>11</v>
      </c>
      <c r="AP14" s="26">
        <f t="shared" si="10"/>
        <v>4.0910424533583161</v>
      </c>
      <c r="AQ14" s="26">
        <f t="shared" si="11"/>
        <v>2.3424226808222062</v>
      </c>
      <c r="AR14" s="26">
        <f t="shared" si="12"/>
        <v>1.7486197725361099</v>
      </c>
      <c r="AS14" s="26">
        <f t="shared" si="13"/>
        <v>3.2167325670902613</v>
      </c>
      <c r="AT14" s="26">
        <f t="shared" si="14"/>
        <v>2</v>
      </c>
      <c r="AU14" s="26">
        <f t="shared" si="15"/>
        <v>4</v>
      </c>
    </row>
    <row r="15" spans="1:47">
      <c r="C15" s="1">
        <f t="shared" si="16"/>
        <v>89</v>
      </c>
      <c r="D15" s="23">
        <f t="shared" si="17"/>
        <v>8</v>
      </c>
      <c r="F15" s="7">
        <v>12</v>
      </c>
      <c r="G15" s="26">
        <f t="shared" si="2"/>
        <v>4</v>
      </c>
      <c r="H15" s="26">
        <f t="shared" si="3"/>
        <v>5</v>
      </c>
      <c r="I15" s="22">
        <f t="shared" si="4"/>
        <v>5</v>
      </c>
      <c r="J15" s="31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6">
        <f t="shared" si="6"/>
        <v>5</v>
      </c>
      <c r="V15" s="31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  <c r="AH15" s="31">
        <v>12</v>
      </c>
      <c r="AI15" s="26">
        <f t="shared" si="8"/>
        <v>4.1780538303479453</v>
      </c>
      <c r="AJ15" s="38">
        <f t="shared" si="9"/>
        <v>4.4641016151377544</v>
      </c>
      <c r="AO15" s="31">
        <v>12</v>
      </c>
      <c r="AP15" s="26">
        <f t="shared" si="10"/>
        <v>4.1780538303479453</v>
      </c>
      <c r="AQ15" s="26">
        <f t="shared" si="11"/>
        <v>2.3802112417116059</v>
      </c>
      <c r="AR15" s="26">
        <f t="shared" si="12"/>
        <v>1.7978425886363394</v>
      </c>
      <c r="AS15" s="26">
        <f t="shared" si="13"/>
        <v>3.2791325360297758</v>
      </c>
      <c r="AT15" s="26">
        <f t="shared" si="14"/>
        <v>2</v>
      </c>
      <c r="AU15" s="26">
        <f t="shared" si="15"/>
        <v>4</v>
      </c>
    </row>
    <row r="16" spans="1:47">
      <c r="C16" s="1">
        <f t="shared" si="16"/>
        <v>88</v>
      </c>
      <c r="D16" s="23">
        <f t="shared" si="17"/>
        <v>8</v>
      </c>
      <c r="F16" s="7">
        <v>13</v>
      </c>
      <c r="G16" s="26">
        <f t="shared" si="2"/>
        <v>4</v>
      </c>
      <c r="H16" s="26">
        <f t="shared" si="3"/>
        <v>5</v>
      </c>
      <c r="I16" s="22">
        <f t="shared" si="4"/>
        <v>5</v>
      </c>
      <c r="J16" s="31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6">
        <f t="shared" si="6"/>
        <v>5</v>
      </c>
      <c r="V16" s="31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  <c r="AH16" s="31">
        <v>13</v>
      </c>
      <c r="AI16" s="26">
        <f t="shared" si="8"/>
        <v>4.2580965380214817</v>
      </c>
      <c r="AJ16" s="38">
        <f t="shared" si="9"/>
        <v>4.6055512754639896</v>
      </c>
      <c r="AO16" s="31">
        <v>13</v>
      </c>
      <c r="AP16" s="26">
        <f t="shared" si="10"/>
        <v>4.2580965380214817</v>
      </c>
      <c r="AQ16" s="26">
        <f t="shared" si="11"/>
        <v>2.4149733479708182</v>
      </c>
      <c r="AR16" s="26">
        <f t="shared" si="12"/>
        <v>1.8431231900506635</v>
      </c>
      <c r="AS16" s="26">
        <f t="shared" si="13"/>
        <v>3.3365349429961499</v>
      </c>
      <c r="AT16" s="26">
        <f t="shared" si="14"/>
        <v>2</v>
      </c>
      <c r="AU16" s="26">
        <f t="shared" si="15"/>
        <v>4</v>
      </c>
    </row>
    <row r="17" spans="3:47">
      <c r="C17" s="1">
        <f t="shared" si="16"/>
        <v>87</v>
      </c>
      <c r="D17" s="23">
        <f t="shared" si="17"/>
        <v>8</v>
      </c>
      <c r="F17" s="7">
        <v>14</v>
      </c>
      <c r="G17" s="26">
        <f t="shared" si="2"/>
        <v>4</v>
      </c>
      <c r="H17" s="26">
        <f t="shared" si="3"/>
        <v>5</v>
      </c>
      <c r="I17" s="22">
        <f t="shared" si="4"/>
        <v>5</v>
      </c>
      <c r="J17" s="31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6">
        <f t="shared" si="6"/>
        <v>5</v>
      </c>
      <c r="V17" s="31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  <c r="AH17" s="31">
        <v>14</v>
      </c>
      <c r="AI17" s="26">
        <f t="shared" si="8"/>
        <v>4.3322045101752042</v>
      </c>
      <c r="AJ17" s="38">
        <f t="shared" si="9"/>
        <v>4.7416573867739409</v>
      </c>
      <c r="AO17" s="31">
        <v>14</v>
      </c>
      <c r="AP17" s="26">
        <f t="shared" si="10"/>
        <v>4.3322045101752042</v>
      </c>
      <c r="AQ17" s="26">
        <f t="shared" si="11"/>
        <v>2.4471580313422194</v>
      </c>
      <c r="AR17" s="26">
        <f t="shared" si="12"/>
        <v>1.8850464788329848</v>
      </c>
      <c r="AS17" s="26">
        <f t="shared" si="13"/>
        <v>3.3896812707587118</v>
      </c>
      <c r="AT17" s="26">
        <f t="shared" si="14"/>
        <v>2</v>
      </c>
      <c r="AU17" s="26">
        <f t="shared" si="15"/>
        <v>4</v>
      </c>
    </row>
    <row r="18" spans="3:47">
      <c r="C18" s="1">
        <f t="shared" si="16"/>
        <v>86</v>
      </c>
      <c r="D18" s="23">
        <f t="shared" si="17"/>
        <v>8</v>
      </c>
      <c r="F18" s="7">
        <v>15</v>
      </c>
      <c r="G18" s="26">
        <f t="shared" si="2"/>
        <v>4</v>
      </c>
      <c r="H18" s="26">
        <f t="shared" si="3"/>
        <v>5</v>
      </c>
      <c r="I18" s="22">
        <f t="shared" si="4"/>
        <v>5</v>
      </c>
      <c r="J18" s="31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6">
        <f t="shared" si="6"/>
        <v>5</v>
      </c>
      <c r="V18" s="31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  <c r="AH18" s="31">
        <v>15</v>
      </c>
      <c r="AI18" s="26">
        <f t="shared" si="8"/>
        <v>4.4011973816621559</v>
      </c>
      <c r="AJ18" s="38">
        <f t="shared" si="9"/>
        <v>4.872983346207417</v>
      </c>
      <c r="AO18" s="31">
        <v>15</v>
      </c>
      <c r="AP18" s="26">
        <f t="shared" si="10"/>
        <v>4.4011973816621559</v>
      </c>
      <c r="AQ18" s="26">
        <f t="shared" si="11"/>
        <v>2.4771212547196626</v>
      </c>
      <c r="AR18" s="26">
        <f t="shared" si="12"/>
        <v>1.9240761269424933</v>
      </c>
      <c r="AS18" s="26">
        <f t="shared" si="13"/>
        <v>3.4391593181909093</v>
      </c>
      <c r="AT18" s="26">
        <f t="shared" si="14"/>
        <v>2</v>
      </c>
      <c r="AU18" s="26">
        <f t="shared" si="15"/>
        <v>4</v>
      </c>
    </row>
    <row r="19" spans="3:47">
      <c r="C19" s="1">
        <f t="shared" si="16"/>
        <v>85</v>
      </c>
      <c r="D19" s="23">
        <f t="shared" si="17"/>
        <v>8</v>
      </c>
      <c r="F19" s="7">
        <v>16</v>
      </c>
      <c r="G19" s="26">
        <f t="shared" si="2"/>
        <v>4</v>
      </c>
      <c r="H19" s="26">
        <f t="shared" si="3"/>
        <v>5</v>
      </c>
      <c r="I19" s="22">
        <f t="shared" si="4"/>
        <v>5</v>
      </c>
      <c r="J19" s="31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6">
        <f t="shared" si="6"/>
        <v>5</v>
      </c>
      <c r="V19" s="31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  <c r="AH19" s="31">
        <v>16</v>
      </c>
      <c r="AI19" s="26">
        <f t="shared" si="8"/>
        <v>4.465735902799727</v>
      </c>
      <c r="AJ19" s="38">
        <f t="shared" si="9"/>
        <v>5</v>
      </c>
      <c r="AO19" s="31">
        <v>16</v>
      </c>
      <c r="AP19" s="26">
        <f t="shared" si="10"/>
        <v>4.465735902799727</v>
      </c>
      <c r="AQ19" s="26">
        <f t="shared" si="11"/>
        <v>2.5051499783199063</v>
      </c>
      <c r="AR19" s="26">
        <f t="shared" si="12"/>
        <v>1.9605859244798207</v>
      </c>
      <c r="AS19" s="26">
        <f t="shared" si="13"/>
        <v>3.4854429405598166</v>
      </c>
      <c r="AT19" s="26">
        <f t="shared" si="14"/>
        <v>2</v>
      </c>
      <c r="AU19" s="26">
        <f t="shared" si="15"/>
        <v>4</v>
      </c>
    </row>
    <row r="20" spans="3:47">
      <c r="C20" s="1">
        <f t="shared" si="16"/>
        <v>84</v>
      </c>
      <c r="D20" s="23">
        <f t="shared" si="17"/>
        <v>8</v>
      </c>
      <c r="F20" s="7">
        <v>17</v>
      </c>
      <c r="G20" s="26">
        <f t="shared" si="2"/>
        <v>4</v>
      </c>
      <c r="H20" s="26">
        <f t="shared" si="3"/>
        <v>5</v>
      </c>
      <c r="I20" s="22">
        <f t="shared" si="4"/>
        <v>5</v>
      </c>
      <c r="J20" s="31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6">
        <f t="shared" si="6"/>
        <v>5</v>
      </c>
      <c r="V20" s="31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  <c r="AH20" s="31">
        <v>17</v>
      </c>
      <c r="AI20" s="26">
        <f t="shared" si="8"/>
        <v>4.5263605246161616</v>
      </c>
      <c r="AJ20" s="38">
        <f t="shared" si="9"/>
        <v>5.1231056256176606</v>
      </c>
      <c r="AO20" s="31">
        <v>17</v>
      </c>
      <c r="AP20" s="26">
        <f t="shared" si="10"/>
        <v>4.5263605246161616</v>
      </c>
      <c r="AQ20" s="26">
        <f t="shared" si="11"/>
        <v>2.5314789170422554</v>
      </c>
      <c r="AR20" s="26">
        <f t="shared" si="12"/>
        <v>1.9948816075739062</v>
      </c>
      <c r="AS20" s="26">
        <f t="shared" si="13"/>
        <v>3.5289197208292085</v>
      </c>
      <c r="AT20" s="26">
        <f t="shared" si="14"/>
        <v>2</v>
      </c>
      <c r="AU20" s="26">
        <f t="shared" si="15"/>
        <v>4</v>
      </c>
    </row>
    <row r="21" spans="3:47">
      <c r="C21" s="1">
        <f t="shared" si="16"/>
        <v>83</v>
      </c>
      <c r="D21" s="23">
        <f t="shared" si="17"/>
        <v>8</v>
      </c>
      <c r="F21" s="7">
        <v>18</v>
      </c>
      <c r="G21" s="26">
        <f t="shared" si="2"/>
        <v>4</v>
      </c>
      <c r="H21" s="26">
        <f t="shared" si="3"/>
        <v>5</v>
      </c>
      <c r="I21" s="22">
        <f t="shared" si="4"/>
        <v>5</v>
      </c>
      <c r="J21" s="31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6">
        <f t="shared" si="6"/>
        <v>5</v>
      </c>
      <c r="V21" s="31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  <c r="AH21" s="31">
        <v>18</v>
      </c>
      <c r="AI21" s="26">
        <f t="shared" si="8"/>
        <v>4.5835189384561099</v>
      </c>
      <c r="AJ21" s="38">
        <f t="shared" si="9"/>
        <v>5.2426406871192848</v>
      </c>
      <c r="AO21" s="31">
        <v>18</v>
      </c>
      <c r="AP21" s="26">
        <f t="shared" si="10"/>
        <v>4.5835189384561099</v>
      </c>
      <c r="AQ21" s="26">
        <f t="shared" si="11"/>
        <v>2.5563025007672873</v>
      </c>
      <c r="AR21" s="26">
        <f t="shared" si="12"/>
        <v>2.0272164376888226</v>
      </c>
      <c r="AS21" s="26">
        <f t="shared" si="13"/>
        <v>3.5699107196116984</v>
      </c>
      <c r="AT21" s="26">
        <f t="shared" si="14"/>
        <v>3</v>
      </c>
      <c r="AU21" s="26">
        <f t="shared" si="15"/>
        <v>4</v>
      </c>
    </row>
    <row r="22" spans="3:47">
      <c r="C22" s="1">
        <f t="shared" si="16"/>
        <v>82</v>
      </c>
      <c r="D22" s="23">
        <f t="shared" si="17"/>
        <v>8</v>
      </c>
      <c r="F22" s="7">
        <v>19</v>
      </c>
      <c r="G22" s="26">
        <f t="shared" si="2"/>
        <v>4</v>
      </c>
      <c r="H22" s="26">
        <f t="shared" si="3"/>
        <v>5</v>
      </c>
      <c r="I22" s="22">
        <f t="shared" si="4"/>
        <v>5</v>
      </c>
      <c r="J22" s="31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6">
        <f t="shared" si="6"/>
        <v>5</v>
      </c>
      <c r="V22" s="31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  <c r="AH22" s="31">
        <v>19</v>
      </c>
      <c r="AI22" s="26">
        <f t="shared" si="8"/>
        <v>4.6375861597263857</v>
      </c>
      <c r="AJ22" s="38">
        <f t="shared" si="9"/>
        <v>5.358898943540674</v>
      </c>
      <c r="AO22" s="31">
        <v>19</v>
      </c>
      <c r="AP22" s="26">
        <f t="shared" si="10"/>
        <v>4.6375861597263857</v>
      </c>
      <c r="AQ22" s="26">
        <f t="shared" si="11"/>
        <v>2.5797835966168101</v>
      </c>
      <c r="AR22" s="26">
        <f t="shared" si="12"/>
        <v>2.0578025631095755</v>
      </c>
      <c r="AS22" s="26">
        <f t="shared" si="13"/>
        <v>3.6086848781715979</v>
      </c>
      <c r="AT22" s="26">
        <f t="shared" si="14"/>
        <v>3</v>
      </c>
      <c r="AU22" s="26">
        <f t="shared" si="15"/>
        <v>4</v>
      </c>
    </row>
    <row r="23" spans="3:47">
      <c r="C23" s="1">
        <f t="shared" si="16"/>
        <v>81</v>
      </c>
      <c r="D23" s="23">
        <f t="shared" si="17"/>
        <v>8</v>
      </c>
      <c r="F23" s="7">
        <v>20</v>
      </c>
      <c r="G23" s="26">
        <f t="shared" si="2"/>
        <v>4</v>
      </c>
      <c r="H23" s="26">
        <f t="shared" si="3"/>
        <v>5</v>
      </c>
      <c r="I23" s="22">
        <f t="shared" si="4"/>
        <v>5</v>
      </c>
      <c r="J23" s="31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6">
        <f t="shared" si="6"/>
        <v>5</v>
      </c>
      <c r="V23" s="31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  <c r="AH23" s="31">
        <v>20</v>
      </c>
      <c r="AI23" s="26">
        <f t="shared" si="8"/>
        <v>4.6888794541139358</v>
      </c>
      <c r="AJ23" s="38">
        <f t="shared" si="9"/>
        <v>5.4721359549995796</v>
      </c>
      <c r="AO23" s="31">
        <v>20</v>
      </c>
      <c r="AP23" s="26">
        <f t="shared" si="10"/>
        <v>4.6888794541139358</v>
      </c>
      <c r="AQ23" s="26">
        <f t="shared" si="11"/>
        <v>2.6020599913279625</v>
      </c>
      <c r="AR23" s="26">
        <f t="shared" si="12"/>
        <v>2.0868194627859733</v>
      </c>
      <c r="AS23" s="26">
        <f t="shared" si="13"/>
        <v>3.6454697227209492</v>
      </c>
      <c r="AT23" s="26">
        <f t="shared" si="14"/>
        <v>3</v>
      </c>
      <c r="AU23" s="26">
        <f t="shared" si="15"/>
        <v>4</v>
      </c>
    </row>
    <row r="24" spans="3:47">
      <c r="C24" s="1">
        <f t="shared" si="16"/>
        <v>80</v>
      </c>
      <c r="D24" s="23">
        <f t="shared" si="17"/>
        <v>8</v>
      </c>
      <c r="F24" s="7">
        <v>21</v>
      </c>
      <c r="G24" s="26">
        <f t="shared" si="2"/>
        <v>5</v>
      </c>
      <c r="H24" s="26">
        <f t="shared" si="3"/>
        <v>5</v>
      </c>
      <c r="I24" s="22">
        <f t="shared" si="4"/>
        <v>5</v>
      </c>
      <c r="J24" s="31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6">
        <f t="shared" si="6"/>
        <v>5</v>
      </c>
      <c r="V24" s="31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  <c r="AH24" s="31">
        <v>21</v>
      </c>
      <c r="AI24" s="26">
        <f t="shared" si="8"/>
        <v>4.737669618283368</v>
      </c>
      <c r="AJ24" s="38">
        <f t="shared" si="9"/>
        <v>5.5825756949558398</v>
      </c>
      <c r="AO24" s="31">
        <v>21</v>
      </c>
      <c r="AP24" s="26">
        <f t="shared" si="10"/>
        <v>4.737669618283368</v>
      </c>
      <c r="AQ24" s="26">
        <f t="shared" si="11"/>
        <v>2.6232492903979008</v>
      </c>
      <c r="AR24" s="26">
        <f t="shared" si="12"/>
        <v>2.1144203278854672</v>
      </c>
      <c r="AS24" s="26">
        <f t="shared" si="13"/>
        <v>3.6804594543406344</v>
      </c>
      <c r="AT24" s="26">
        <f t="shared" si="14"/>
        <v>3</v>
      </c>
      <c r="AU24" s="26">
        <f t="shared" si="15"/>
        <v>4</v>
      </c>
    </row>
    <row r="25" spans="3:47">
      <c r="C25" s="1">
        <f t="shared" si="16"/>
        <v>79</v>
      </c>
      <c r="D25" s="23">
        <f t="shared" si="17"/>
        <v>7</v>
      </c>
      <c r="F25" s="7">
        <v>22</v>
      </c>
      <c r="G25" s="26">
        <f t="shared" si="2"/>
        <v>5</v>
      </c>
      <c r="H25" s="26">
        <f t="shared" si="3"/>
        <v>5</v>
      </c>
      <c r="I25" s="22">
        <f t="shared" si="4"/>
        <v>5</v>
      </c>
      <c r="J25" s="31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6">
        <f t="shared" si="6"/>
        <v>5</v>
      </c>
      <c r="V25" s="31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  <c r="AH25" s="31">
        <v>22</v>
      </c>
      <c r="AI25" s="26">
        <f t="shared" si="8"/>
        <v>4.7841896339182615</v>
      </c>
      <c r="AJ25" s="38">
        <f t="shared" si="9"/>
        <v>5.6904157598234297</v>
      </c>
      <c r="AO25" s="31">
        <v>22</v>
      </c>
      <c r="AP25" s="26">
        <f t="shared" si="10"/>
        <v>4.7841896339182615</v>
      </c>
      <c r="AQ25" s="26">
        <f t="shared" si="11"/>
        <v>2.6434526764861874</v>
      </c>
      <c r="AR25" s="26">
        <f t="shared" si="12"/>
        <v>2.140736957432074</v>
      </c>
      <c r="AS25" s="26">
        <f t="shared" si="13"/>
        <v>3.7138211552022247</v>
      </c>
      <c r="AT25" s="26">
        <f t="shared" si="14"/>
        <v>3</v>
      </c>
      <c r="AU25" s="26">
        <f t="shared" si="15"/>
        <v>4</v>
      </c>
    </row>
    <row r="26" spans="3:47">
      <c r="C26" s="1">
        <f t="shared" si="16"/>
        <v>78</v>
      </c>
      <c r="D26" s="23">
        <f t="shared" si="17"/>
        <v>7</v>
      </c>
      <c r="F26" s="7">
        <v>23</v>
      </c>
      <c r="G26" s="26">
        <f t="shared" si="2"/>
        <v>5</v>
      </c>
      <c r="H26" s="26">
        <f t="shared" si="3"/>
        <v>5</v>
      </c>
      <c r="I26" s="22">
        <f t="shared" si="4"/>
        <v>5</v>
      </c>
      <c r="J26" s="31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6">
        <f t="shared" si="6"/>
        <v>5</v>
      </c>
      <c r="V26" s="31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  <c r="AH26" s="31">
        <v>23</v>
      </c>
      <c r="AI26" s="26">
        <f t="shared" si="8"/>
        <v>4.8286413964890951</v>
      </c>
      <c r="AJ26" s="38">
        <f t="shared" si="9"/>
        <v>5.7958315233127191</v>
      </c>
      <c r="AO26" s="31">
        <v>23</v>
      </c>
      <c r="AP26" s="26">
        <f t="shared" si="10"/>
        <v>4.8286413964890951</v>
      </c>
      <c r="AQ26" s="26">
        <f t="shared" si="11"/>
        <v>2.6627578316815743</v>
      </c>
      <c r="AR26" s="26">
        <f t="shared" si="12"/>
        <v>2.1658835648075208</v>
      </c>
      <c r="AS26" s="26">
        <f t="shared" si="13"/>
        <v>3.7456996140853347</v>
      </c>
      <c r="AT26" s="26">
        <f t="shared" si="14"/>
        <v>3</v>
      </c>
      <c r="AU26" s="26">
        <f t="shared" si="15"/>
        <v>4</v>
      </c>
    </row>
    <row r="27" spans="3:47">
      <c r="C27" s="1">
        <f t="shared" si="16"/>
        <v>77</v>
      </c>
      <c r="D27" s="23">
        <f t="shared" si="17"/>
        <v>7</v>
      </c>
      <c r="F27" s="7">
        <v>24</v>
      </c>
      <c r="G27" s="26">
        <f t="shared" si="2"/>
        <v>5</v>
      </c>
      <c r="H27" s="26">
        <f t="shared" si="3"/>
        <v>5</v>
      </c>
      <c r="I27" s="22">
        <f t="shared" si="4"/>
        <v>5</v>
      </c>
      <c r="J27" s="31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6">
        <f t="shared" si="6"/>
        <v>5</v>
      </c>
      <c r="V27" s="31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  <c r="AH27" s="31">
        <v>24</v>
      </c>
      <c r="AI27" s="26">
        <f t="shared" si="8"/>
        <v>4.8712010109078907</v>
      </c>
      <c r="AJ27" s="38">
        <f t="shared" si="9"/>
        <v>5.8989794855663558</v>
      </c>
      <c r="AO27" s="31">
        <v>24</v>
      </c>
      <c r="AP27" s="26">
        <f t="shared" si="10"/>
        <v>4.8712010109078907</v>
      </c>
      <c r="AQ27" s="26">
        <f t="shared" si="11"/>
        <v>2.6812412373755872</v>
      </c>
      <c r="AR27" s="26">
        <f t="shared" si="12"/>
        <v>2.1899597735323035</v>
      </c>
      <c r="AS27" s="26">
        <f t="shared" si="13"/>
        <v>3.7762211241417392</v>
      </c>
      <c r="AT27" s="26">
        <f t="shared" si="14"/>
        <v>3</v>
      </c>
      <c r="AU27" s="26">
        <f t="shared" si="15"/>
        <v>4</v>
      </c>
    </row>
    <row r="28" spans="3:47">
      <c r="C28" s="1">
        <f t="shared" si="16"/>
        <v>76</v>
      </c>
      <c r="D28" s="23">
        <f t="shared" si="17"/>
        <v>7</v>
      </c>
      <c r="F28" s="7">
        <v>25</v>
      </c>
      <c r="G28" s="26">
        <f t="shared" si="2"/>
        <v>5</v>
      </c>
      <c r="H28" s="26">
        <f t="shared" si="3"/>
        <v>5</v>
      </c>
      <c r="I28" s="22">
        <f t="shared" si="4"/>
        <v>5</v>
      </c>
      <c r="J28" s="31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6">
        <f t="shared" si="6"/>
        <v>5</v>
      </c>
      <c r="V28" s="31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  <c r="AH28" s="31">
        <v>25</v>
      </c>
      <c r="AI28" s="26">
        <f t="shared" si="8"/>
        <v>4.9120230054281464</v>
      </c>
      <c r="AJ28" s="38">
        <f t="shared" si="9"/>
        <v>6</v>
      </c>
      <c r="AO28" s="31">
        <v>25</v>
      </c>
      <c r="AP28" s="26">
        <f t="shared" si="10"/>
        <v>4.9120230054281464</v>
      </c>
      <c r="AQ28" s="26">
        <f t="shared" si="11"/>
        <v>2.6989700043360187</v>
      </c>
      <c r="AR28" s="26">
        <f t="shared" si="12"/>
        <v>2.2130530010921277</v>
      </c>
      <c r="AS28" s="26">
        <f t="shared" si="13"/>
        <v>3.8054965048820826</v>
      </c>
      <c r="AT28" s="26">
        <f t="shared" si="14"/>
        <v>3</v>
      </c>
      <c r="AU28" s="26">
        <f t="shared" si="15"/>
        <v>4</v>
      </c>
    </row>
    <row r="29" spans="3:47">
      <c r="C29" s="1">
        <f t="shared" si="16"/>
        <v>75</v>
      </c>
      <c r="D29" s="23">
        <f t="shared" si="17"/>
        <v>7</v>
      </c>
      <c r="F29" s="7">
        <v>26</v>
      </c>
      <c r="G29" s="26">
        <f t="shared" si="2"/>
        <v>5</v>
      </c>
      <c r="H29" s="26">
        <f t="shared" si="3"/>
        <v>5</v>
      </c>
      <c r="I29" s="22">
        <f t="shared" si="4"/>
        <v>5</v>
      </c>
      <c r="J29" s="31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6">
        <f t="shared" si="6"/>
        <v>5</v>
      </c>
      <c r="V29" s="31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  <c r="AH29" s="31">
        <v>26</v>
      </c>
      <c r="AI29" s="26">
        <f t="shared" si="8"/>
        <v>4.9512437185814271</v>
      </c>
      <c r="AJ29" s="38">
        <f t="shared" si="9"/>
        <v>6.0990195135927845</v>
      </c>
      <c r="AO29" s="31">
        <v>26</v>
      </c>
      <c r="AP29" s="26">
        <f t="shared" si="10"/>
        <v>4.9512437185814271</v>
      </c>
      <c r="AQ29" s="26">
        <f t="shared" si="11"/>
        <v>2.7160033436347994</v>
      </c>
      <c r="AR29" s="26">
        <f t="shared" si="12"/>
        <v>2.2352403749466276</v>
      </c>
      <c r="AS29" s="26">
        <f t="shared" si="13"/>
        <v>3.8336235311081133</v>
      </c>
      <c r="AT29" s="26">
        <f t="shared" si="14"/>
        <v>3</v>
      </c>
      <c r="AU29" s="26">
        <f t="shared" si="15"/>
        <v>4</v>
      </c>
    </row>
    <row r="30" spans="3:47">
      <c r="C30" s="1">
        <f t="shared" si="16"/>
        <v>74</v>
      </c>
      <c r="D30" s="23">
        <f t="shared" si="17"/>
        <v>7</v>
      </c>
      <c r="F30" s="7">
        <v>27</v>
      </c>
      <c r="G30" s="26">
        <f t="shared" si="2"/>
        <v>5</v>
      </c>
      <c r="H30" s="26">
        <f t="shared" si="3"/>
        <v>5</v>
      </c>
      <c r="I30" s="22">
        <f t="shared" si="4"/>
        <v>5</v>
      </c>
      <c r="J30" s="31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6">
        <f t="shared" si="6"/>
        <v>5</v>
      </c>
      <c r="V30" s="31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  <c r="AH30" s="31">
        <v>27</v>
      </c>
      <c r="AI30" s="26">
        <f t="shared" si="8"/>
        <v>4.9889840465642745</v>
      </c>
      <c r="AJ30" s="38">
        <f t="shared" si="9"/>
        <v>6.196152422706632</v>
      </c>
      <c r="AO30" s="31">
        <v>27</v>
      </c>
      <c r="AP30" s="26">
        <f t="shared" si="10"/>
        <v>4.9889840465642745</v>
      </c>
      <c r="AQ30" s="26">
        <f t="shared" si="11"/>
        <v>2.7323937598229686</v>
      </c>
      <c r="AR30" s="26">
        <f t="shared" si="12"/>
        <v>2.2565902867413059</v>
      </c>
      <c r="AS30" s="26">
        <f t="shared" si="13"/>
        <v>3.8606889031936218</v>
      </c>
      <c r="AT30" s="26">
        <f t="shared" si="14"/>
        <v>3</v>
      </c>
      <c r="AU30" s="26">
        <f t="shared" si="15"/>
        <v>4</v>
      </c>
    </row>
    <row r="31" spans="3:47">
      <c r="C31" s="1">
        <f t="shared" si="16"/>
        <v>73</v>
      </c>
      <c r="D31" s="23">
        <f t="shared" si="17"/>
        <v>7</v>
      </c>
      <c r="F31" s="7">
        <v>28</v>
      </c>
      <c r="G31" s="26">
        <f t="shared" si="2"/>
        <v>5</v>
      </c>
      <c r="H31" s="26">
        <f t="shared" si="3"/>
        <v>5</v>
      </c>
      <c r="I31" s="22">
        <f t="shared" si="4"/>
        <v>5</v>
      </c>
      <c r="J31" s="31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6">
        <f t="shared" si="6"/>
        <v>6</v>
      </c>
      <c r="V31" s="31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  <c r="AH31" s="31">
        <v>28</v>
      </c>
      <c r="AI31" s="26">
        <f t="shared" si="8"/>
        <v>5.0253516907351496</v>
      </c>
      <c r="AJ31" s="38">
        <f t="shared" si="9"/>
        <v>6.2915026221291814</v>
      </c>
      <c r="AO31" s="31">
        <v>28</v>
      </c>
      <c r="AP31" s="26">
        <f t="shared" si="10"/>
        <v>5.0253516907351496</v>
      </c>
      <c r="AQ31" s="26">
        <f t="shared" si="11"/>
        <v>2.7481880270062007</v>
      </c>
      <c r="AR31" s="26">
        <f t="shared" si="12"/>
        <v>2.277163663728949</v>
      </c>
      <c r="AS31" s="26">
        <f t="shared" si="13"/>
        <v>3.8867698588706752</v>
      </c>
      <c r="AT31" s="26">
        <f t="shared" si="14"/>
        <v>3</v>
      </c>
      <c r="AU31" s="26">
        <f t="shared" si="15"/>
        <v>4</v>
      </c>
    </row>
    <row r="32" spans="3:47">
      <c r="C32" s="1">
        <f t="shared" si="16"/>
        <v>72</v>
      </c>
      <c r="D32" s="23">
        <f t="shared" si="17"/>
        <v>7</v>
      </c>
      <c r="F32" s="7">
        <v>29</v>
      </c>
      <c r="G32" s="26">
        <f t="shared" si="2"/>
        <v>5</v>
      </c>
      <c r="H32" s="26">
        <f t="shared" si="3"/>
        <v>5</v>
      </c>
      <c r="I32" s="22">
        <f t="shared" si="4"/>
        <v>5</v>
      </c>
      <c r="J32" s="31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6">
        <f t="shared" si="6"/>
        <v>6</v>
      </c>
      <c r="V32" s="31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  <c r="AH32" s="31">
        <v>29</v>
      </c>
      <c r="AI32" s="26">
        <f t="shared" si="8"/>
        <v>5.0604430105464191</v>
      </c>
      <c r="AJ32" s="38">
        <f t="shared" si="9"/>
        <v>6.3851648071345037</v>
      </c>
      <c r="AO32" s="31">
        <v>29</v>
      </c>
      <c r="AP32" s="26">
        <f t="shared" si="10"/>
        <v>5.0604430105464191</v>
      </c>
      <c r="AQ32" s="26">
        <f t="shared" si="11"/>
        <v>2.7634279935629373</v>
      </c>
      <c r="AR32" s="26">
        <f t="shared" si="12"/>
        <v>2.2970150169834818</v>
      </c>
      <c r="AS32" s="26">
        <f t="shared" si="13"/>
        <v>3.9119355020546784</v>
      </c>
      <c r="AT32" s="26">
        <f t="shared" si="14"/>
        <v>3</v>
      </c>
      <c r="AU32" s="26">
        <f t="shared" si="15"/>
        <v>4</v>
      </c>
    </row>
    <row r="33" spans="3:47">
      <c r="C33" s="1">
        <f t="shared" si="16"/>
        <v>71</v>
      </c>
      <c r="D33" s="23">
        <f t="shared" si="17"/>
        <v>7</v>
      </c>
      <c r="F33" s="7">
        <v>30</v>
      </c>
      <c r="G33" s="26">
        <f t="shared" si="2"/>
        <v>5</v>
      </c>
      <c r="H33" s="26">
        <f t="shared" si="3"/>
        <v>5</v>
      </c>
      <c r="I33" s="22">
        <f t="shared" si="4"/>
        <v>5</v>
      </c>
      <c r="J33" s="31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6">
        <f t="shared" si="6"/>
        <v>6</v>
      </c>
      <c r="V33" s="31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  <c r="AH33" s="31">
        <v>30</v>
      </c>
      <c r="AI33" s="26">
        <f t="shared" si="8"/>
        <v>5.0943445622221004</v>
      </c>
      <c r="AJ33" s="38">
        <f t="shared" si="9"/>
        <v>6.4772255750516612</v>
      </c>
      <c r="AO33" s="31">
        <v>30</v>
      </c>
      <c r="AP33" s="26">
        <f t="shared" si="10"/>
        <v>5.0943445622221004</v>
      </c>
      <c r="AQ33" s="26">
        <f t="shared" si="11"/>
        <v>2.7781512503836439</v>
      </c>
      <c r="AR33" s="26">
        <f t="shared" si="12"/>
        <v>2.3161933118384566</v>
      </c>
      <c r="AS33" s="26">
        <f t="shared" si="13"/>
        <v>3.9362479063028721</v>
      </c>
      <c r="AT33" s="26">
        <f t="shared" si="14"/>
        <v>3</v>
      </c>
      <c r="AU33" s="26">
        <f t="shared" si="15"/>
        <v>4</v>
      </c>
    </row>
    <row r="34" spans="3:47">
      <c r="C34" s="1">
        <f t="shared" si="16"/>
        <v>70</v>
      </c>
      <c r="D34" s="23">
        <f t="shared" si="17"/>
        <v>7</v>
      </c>
      <c r="F34" s="7">
        <v>31</v>
      </c>
      <c r="G34" s="26">
        <f t="shared" si="2"/>
        <v>5</v>
      </c>
      <c r="H34" s="26">
        <f t="shared" si="3"/>
        <v>5</v>
      </c>
      <c r="I34" s="22">
        <f t="shared" si="4"/>
        <v>5</v>
      </c>
      <c r="J34" s="31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6">
        <f t="shared" si="6"/>
        <v>6</v>
      </c>
      <c r="V34" s="31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  <c r="AH34" s="31">
        <v>31</v>
      </c>
      <c r="AI34" s="26">
        <f t="shared" si="8"/>
        <v>5.1271343850450917</v>
      </c>
      <c r="AJ34" s="38">
        <f t="shared" si="9"/>
        <v>6.5677643628300215</v>
      </c>
      <c r="AO34" s="31">
        <v>31</v>
      </c>
      <c r="AP34" s="26">
        <f t="shared" si="10"/>
        <v>5.1271343850450917</v>
      </c>
      <c r="AQ34" s="26">
        <f t="shared" si="11"/>
        <v>2.7923916894982539</v>
      </c>
      <c r="AR34" s="26">
        <f t="shared" si="12"/>
        <v>2.3347426955468378</v>
      </c>
      <c r="AS34" s="26">
        <f t="shared" si="13"/>
        <v>3.9597630372716726</v>
      </c>
      <c r="AT34" s="26">
        <f t="shared" si="14"/>
        <v>3</v>
      </c>
      <c r="AU34" s="26">
        <f t="shared" si="15"/>
        <v>4</v>
      </c>
    </row>
    <row r="35" spans="3:47">
      <c r="C35" s="1">
        <f t="shared" si="16"/>
        <v>69</v>
      </c>
      <c r="D35" s="23">
        <f t="shared" si="17"/>
        <v>6</v>
      </c>
      <c r="F35" s="7">
        <v>32</v>
      </c>
      <c r="G35" s="26">
        <f t="shared" si="2"/>
        <v>5</v>
      </c>
      <c r="H35" s="26">
        <f t="shared" si="3"/>
        <v>5</v>
      </c>
      <c r="I35" s="22">
        <f t="shared" si="4"/>
        <v>5</v>
      </c>
      <c r="J35" s="31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6">
        <f t="shared" si="6"/>
        <v>6</v>
      </c>
      <c r="V35" s="31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  <c r="AH35" s="31">
        <v>32</v>
      </c>
      <c r="AI35" s="26">
        <f t="shared" si="8"/>
        <v>5.1588830833596715</v>
      </c>
      <c r="AJ35" s="38">
        <f t="shared" si="9"/>
        <v>6.6568542494923806</v>
      </c>
      <c r="AO35" s="31">
        <v>32</v>
      </c>
      <c r="AP35" s="26">
        <f t="shared" si="10"/>
        <v>5.1588830833596715</v>
      </c>
      <c r="AQ35" s="26">
        <f t="shared" si="11"/>
        <v>2.8061799739838871</v>
      </c>
      <c r="AR35" s="26">
        <f t="shared" si="12"/>
        <v>2.3527031093757844</v>
      </c>
      <c r="AS35" s="26">
        <f t="shared" si="13"/>
        <v>3.9825315286717791</v>
      </c>
      <c r="AT35" s="26">
        <f t="shared" si="14"/>
        <v>3</v>
      </c>
      <c r="AU35" s="26">
        <f t="shared" si="15"/>
        <v>4</v>
      </c>
    </row>
    <row r="36" spans="3:47">
      <c r="C36" s="1">
        <f t="shared" si="16"/>
        <v>68</v>
      </c>
      <c r="D36" s="23">
        <f t="shared" si="17"/>
        <v>6</v>
      </c>
      <c r="F36" s="7">
        <v>33</v>
      </c>
      <c r="G36" s="26">
        <f t="shared" si="2"/>
        <v>5</v>
      </c>
      <c r="H36" s="26">
        <f t="shared" si="3"/>
        <v>5</v>
      </c>
      <c r="I36" s="22">
        <f t="shared" si="4"/>
        <v>5</v>
      </c>
      <c r="J36" s="31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6">
        <f t="shared" si="6"/>
        <v>6</v>
      </c>
      <c r="V36" s="31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  <c r="AH36" s="31">
        <v>33</v>
      </c>
      <c r="AI36" s="26">
        <f t="shared" si="8"/>
        <v>5.1896547420264252</v>
      </c>
      <c r="AJ36" s="38">
        <f t="shared" si="9"/>
        <v>6.7445626465380286</v>
      </c>
      <c r="AO36" s="31">
        <v>33</v>
      </c>
      <c r="AP36" s="26">
        <f t="shared" si="10"/>
        <v>5.1896547420264252</v>
      </c>
      <c r="AQ36" s="26">
        <f t="shared" si="11"/>
        <v>2.8195439355418688</v>
      </c>
      <c r="AR36" s="26">
        <f t="shared" si="12"/>
        <v>2.3701108064845564</v>
      </c>
      <c r="AS36" s="26">
        <f t="shared" si="13"/>
        <v>4.0045993387841472</v>
      </c>
      <c r="AT36" s="26">
        <f t="shared" si="14"/>
        <v>3</v>
      </c>
      <c r="AU36" s="26">
        <f t="shared" si="15"/>
        <v>5</v>
      </c>
    </row>
    <row r="37" spans="3:47">
      <c r="C37" s="1">
        <f t="shared" si="16"/>
        <v>67</v>
      </c>
      <c r="D37" s="23">
        <f t="shared" si="17"/>
        <v>6</v>
      </c>
      <c r="F37" s="7">
        <v>34</v>
      </c>
      <c r="G37" s="26">
        <f t="shared" si="2"/>
        <v>5</v>
      </c>
      <c r="H37" s="26">
        <f t="shared" si="3"/>
        <v>5</v>
      </c>
      <c r="I37" s="22">
        <f t="shared" si="4"/>
        <v>5</v>
      </c>
      <c r="J37" s="31">
        <v>34</v>
      </c>
      <c r="K37">
        <f t="shared" ref="K37:T62" si="18">CEILING($G37*K$3,1)</f>
        <v>5</v>
      </c>
      <c r="L37">
        <f t="shared" si="18"/>
        <v>5</v>
      </c>
      <c r="M37">
        <f t="shared" si="18"/>
        <v>4</v>
      </c>
      <c r="N37">
        <f t="shared" si="18"/>
        <v>4</v>
      </c>
      <c r="O37">
        <f t="shared" si="18"/>
        <v>3</v>
      </c>
      <c r="P37">
        <f t="shared" si="18"/>
        <v>3</v>
      </c>
      <c r="Q37">
        <f t="shared" si="18"/>
        <v>2</v>
      </c>
      <c r="R37">
        <f t="shared" si="18"/>
        <v>2</v>
      </c>
      <c r="S37">
        <f t="shared" si="18"/>
        <v>1</v>
      </c>
      <c r="T37">
        <f t="shared" si="18"/>
        <v>1</v>
      </c>
      <c r="U37" s="26">
        <f t="shared" si="6"/>
        <v>6</v>
      </c>
      <c r="V37" s="31">
        <v>34</v>
      </c>
      <c r="W37">
        <f t="shared" ref="W37:AF62" si="19">CEILING($U37*W$3,1)</f>
        <v>6</v>
      </c>
      <c r="X37">
        <f t="shared" si="19"/>
        <v>6</v>
      </c>
      <c r="Y37">
        <f t="shared" si="19"/>
        <v>5</v>
      </c>
      <c r="Z37">
        <f t="shared" si="19"/>
        <v>5</v>
      </c>
      <c r="AA37">
        <f t="shared" si="19"/>
        <v>4</v>
      </c>
      <c r="AB37">
        <f t="shared" si="19"/>
        <v>3</v>
      </c>
      <c r="AC37">
        <f t="shared" si="19"/>
        <v>3</v>
      </c>
      <c r="AD37">
        <f t="shared" si="19"/>
        <v>2</v>
      </c>
      <c r="AE37">
        <f t="shared" si="19"/>
        <v>2</v>
      </c>
      <c r="AF37">
        <f t="shared" si="19"/>
        <v>1</v>
      </c>
      <c r="AH37" s="31">
        <v>34</v>
      </c>
      <c r="AI37" s="26">
        <f t="shared" si="8"/>
        <v>5.219507705176107</v>
      </c>
      <c r="AJ37" s="38">
        <f t="shared" si="9"/>
        <v>6.8309518948453007</v>
      </c>
      <c r="AO37" s="31">
        <v>34</v>
      </c>
      <c r="AP37" s="26">
        <f t="shared" si="10"/>
        <v>5.219507705176107</v>
      </c>
      <c r="AQ37" s="26">
        <f t="shared" si="11"/>
        <v>2.8325089127062366</v>
      </c>
      <c r="AR37" s="26">
        <f t="shared" si="12"/>
        <v>2.3869987924698703</v>
      </c>
      <c r="AS37" s="26">
        <f t="shared" si="13"/>
        <v>4.0260083089411722</v>
      </c>
      <c r="AT37" s="26">
        <f t="shared" si="14"/>
        <v>3</v>
      </c>
      <c r="AU37" s="26">
        <f t="shared" si="15"/>
        <v>5</v>
      </c>
    </row>
    <row r="38" spans="3:47">
      <c r="C38" s="1">
        <f t="shared" si="16"/>
        <v>66</v>
      </c>
      <c r="D38" s="23">
        <f t="shared" si="17"/>
        <v>6</v>
      </c>
      <c r="F38" s="7">
        <v>35</v>
      </c>
      <c r="G38" s="26">
        <f t="shared" si="2"/>
        <v>5</v>
      </c>
      <c r="H38" s="26">
        <f t="shared" si="3"/>
        <v>5</v>
      </c>
      <c r="I38" s="22">
        <f t="shared" si="4"/>
        <v>5</v>
      </c>
      <c r="J38" s="31">
        <v>35</v>
      </c>
      <c r="K38">
        <f t="shared" si="18"/>
        <v>5</v>
      </c>
      <c r="L38">
        <f t="shared" si="18"/>
        <v>5</v>
      </c>
      <c r="M38">
        <f t="shared" si="18"/>
        <v>4</v>
      </c>
      <c r="N38">
        <f t="shared" si="18"/>
        <v>4</v>
      </c>
      <c r="O38">
        <f t="shared" si="18"/>
        <v>3</v>
      </c>
      <c r="P38">
        <f t="shared" si="18"/>
        <v>3</v>
      </c>
      <c r="Q38">
        <f t="shared" si="18"/>
        <v>2</v>
      </c>
      <c r="R38">
        <f t="shared" si="18"/>
        <v>2</v>
      </c>
      <c r="S38">
        <f t="shared" si="18"/>
        <v>1</v>
      </c>
      <c r="T38">
        <f t="shared" si="18"/>
        <v>1</v>
      </c>
      <c r="U38" s="26">
        <f t="shared" si="6"/>
        <v>6</v>
      </c>
      <c r="V38" s="31">
        <v>35</v>
      </c>
      <c r="W38">
        <f t="shared" si="19"/>
        <v>6</v>
      </c>
      <c r="X38">
        <f t="shared" si="19"/>
        <v>6</v>
      </c>
      <c r="Y38">
        <f t="shared" si="19"/>
        <v>5</v>
      </c>
      <c r="Z38">
        <f t="shared" si="19"/>
        <v>5</v>
      </c>
      <c r="AA38">
        <f t="shared" si="19"/>
        <v>4</v>
      </c>
      <c r="AB38">
        <f t="shared" si="19"/>
        <v>3</v>
      </c>
      <c r="AC38">
        <f t="shared" si="19"/>
        <v>3</v>
      </c>
      <c r="AD38">
        <f t="shared" si="19"/>
        <v>2</v>
      </c>
      <c r="AE38">
        <f t="shared" si="19"/>
        <v>2</v>
      </c>
      <c r="AF38">
        <f t="shared" si="19"/>
        <v>1</v>
      </c>
      <c r="AH38" s="31">
        <v>35</v>
      </c>
      <c r="AI38" s="26">
        <f t="shared" si="8"/>
        <v>5.2484952420493594</v>
      </c>
      <c r="AJ38" s="38">
        <f t="shared" si="9"/>
        <v>6.9160797830996161</v>
      </c>
      <c r="AO38" s="31">
        <v>35</v>
      </c>
      <c r="AP38" s="26">
        <f t="shared" si="10"/>
        <v>5.2484952420493594</v>
      </c>
      <c r="AQ38" s="26">
        <f t="shared" si="11"/>
        <v>2.8450980400142569</v>
      </c>
      <c r="AR38" s="26">
        <f t="shared" si="12"/>
        <v>2.4033972020351024</v>
      </c>
      <c r="AS38" s="26">
        <f t="shared" si="13"/>
        <v>4.0467966410318077</v>
      </c>
      <c r="AT38" s="26">
        <f t="shared" si="14"/>
        <v>3</v>
      </c>
      <c r="AU38" s="26">
        <f t="shared" si="15"/>
        <v>5</v>
      </c>
    </row>
    <row r="39" spans="3:47">
      <c r="C39" s="1">
        <f t="shared" si="16"/>
        <v>65</v>
      </c>
      <c r="D39" s="23">
        <f t="shared" si="17"/>
        <v>6</v>
      </c>
      <c r="F39" s="7">
        <v>36</v>
      </c>
      <c r="G39" s="26">
        <f t="shared" si="2"/>
        <v>5</v>
      </c>
      <c r="H39" s="26">
        <f t="shared" si="3"/>
        <v>5</v>
      </c>
      <c r="I39" s="22">
        <f t="shared" si="4"/>
        <v>5</v>
      </c>
      <c r="J39" s="31">
        <v>36</v>
      </c>
      <c r="K39">
        <f t="shared" si="18"/>
        <v>5</v>
      </c>
      <c r="L39">
        <f t="shared" si="18"/>
        <v>5</v>
      </c>
      <c r="M39">
        <f t="shared" si="18"/>
        <v>4</v>
      </c>
      <c r="N39">
        <f t="shared" si="18"/>
        <v>4</v>
      </c>
      <c r="O39">
        <f t="shared" si="18"/>
        <v>3</v>
      </c>
      <c r="P39">
        <f t="shared" si="18"/>
        <v>3</v>
      </c>
      <c r="Q39">
        <f t="shared" si="18"/>
        <v>2</v>
      </c>
      <c r="R39">
        <f t="shared" si="18"/>
        <v>2</v>
      </c>
      <c r="S39">
        <f t="shared" si="18"/>
        <v>1</v>
      </c>
      <c r="T39">
        <f t="shared" si="18"/>
        <v>1</v>
      </c>
      <c r="U39" s="26">
        <f t="shared" si="6"/>
        <v>6</v>
      </c>
      <c r="V39" s="31">
        <v>36</v>
      </c>
      <c r="W39">
        <f t="shared" si="19"/>
        <v>6</v>
      </c>
      <c r="X39">
        <f t="shared" si="19"/>
        <v>6</v>
      </c>
      <c r="Y39">
        <f t="shared" si="19"/>
        <v>5</v>
      </c>
      <c r="Z39">
        <f t="shared" si="19"/>
        <v>5</v>
      </c>
      <c r="AA39">
        <f t="shared" si="19"/>
        <v>4</v>
      </c>
      <c r="AB39">
        <f t="shared" si="19"/>
        <v>3</v>
      </c>
      <c r="AC39">
        <f t="shared" si="19"/>
        <v>3</v>
      </c>
      <c r="AD39">
        <f t="shared" si="19"/>
        <v>2</v>
      </c>
      <c r="AE39">
        <f t="shared" si="19"/>
        <v>2</v>
      </c>
      <c r="AF39">
        <f t="shared" si="19"/>
        <v>1</v>
      </c>
      <c r="AH39" s="31">
        <v>36</v>
      </c>
      <c r="AI39" s="26">
        <f t="shared" si="8"/>
        <v>5.2766661190160553</v>
      </c>
      <c r="AJ39" s="38">
        <f t="shared" si="9"/>
        <v>7</v>
      </c>
      <c r="AO39" s="31">
        <v>36</v>
      </c>
      <c r="AP39" s="26">
        <f t="shared" si="10"/>
        <v>5.2766661190160553</v>
      </c>
      <c r="AQ39" s="26">
        <f t="shared" si="11"/>
        <v>2.8573324964312685</v>
      </c>
      <c r="AR39" s="26">
        <f t="shared" si="12"/>
        <v>2.4193336225847868</v>
      </c>
      <c r="AS39" s="26">
        <f t="shared" si="13"/>
        <v>4.0669993077236617</v>
      </c>
      <c r="AT39" s="26">
        <f t="shared" si="14"/>
        <v>3</v>
      </c>
      <c r="AU39" s="26">
        <f t="shared" si="15"/>
        <v>5</v>
      </c>
    </row>
    <row r="40" spans="3:47">
      <c r="C40" s="1">
        <f t="shared" si="16"/>
        <v>64</v>
      </c>
      <c r="D40" s="23">
        <f t="shared" si="17"/>
        <v>6</v>
      </c>
      <c r="F40" s="7">
        <v>37</v>
      </c>
      <c r="G40" s="26">
        <f t="shared" si="2"/>
        <v>5</v>
      </c>
      <c r="H40" s="26">
        <f t="shared" si="3"/>
        <v>5</v>
      </c>
      <c r="I40" s="22">
        <f t="shared" si="4"/>
        <v>5</v>
      </c>
      <c r="J40" s="31">
        <v>37</v>
      </c>
      <c r="K40">
        <f t="shared" si="18"/>
        <v>5</v>
      </c>
      <c r="L40">
        <f t="shared" si="18"/>
        <v>5</v>
      </c>
      <c r="M40">
        <f t="shared" si="18"/>
        <v>4</v>
      </c>
      <c r="N40">
        <f t="shared" si="18"/>
        <v>4</v>
      </c>
      <c r="O40">
        <f t="shared" si="18"/>
        <v>3</v>
      </c>
      <c r="P40">
        <f t="shared" si="18"/>
        <v>3</v>
      </c>
      <c r="Q40">
        <f t="shared" si="18"/>
        <v>2</v>
      </c>
      <c r="R40">
        <f t="shared" si="18"/>
        <v>2</v>
      </c>
      <c r="S40">
        <f t="shared" si="18"/>
        <v>1</v>
      </c>
      <c r="T40">
        <f t="shared" si="18"/>
        <v>1</v>
      </c>
      <c r="U40" s="26">
        <f t="shared" si="6"/>
        <v>6</v>
      </c>
      <c r="V40" s="31">
        <v>37</v>
      </c>
      <c r="W40">
        <f t="shared" si="19"/>
        <v>6</v>
      </c>
      <c r="X40">
        <f t="shared" si="19"/>
        <v>6</v>
      </c>
      <c r="Y40">
        <f t="shared" si="19"/>
        <v>5</v>
      </c>
      <c r="Z40">
        <f t="shared" si="19"/>
        <v>5</v>
      </c>
      <c r="AA40">
        <f t="shared" si="19"/>
        <v>4</v>
      </c>
      <c r="AB40">
        <f t="shared" si="19"/>
        <v>3</v>
      </c>
      <c r="AC40">
        <f t="shared" si="19"/>
        <v>3</v>
      </c>
      <c r="AD40">
        <f t="shared" si="19"/>
        <v>2</v>
      </c>
      <c r="AE40">
        <f t="shared" si="19"/>
        <v>2</v>
      </c>
      <c r="AF40">
        <f t="shared" si="19"/>
        <v>1</v>
      </c>
      <c r="AH40" s="31">
        <v>37</v>
      </c>
      <c r="AI40" s="26">
        <f t="shared" si="8"/>
        <v>5.3040650932041702</v>
      </c>
      <c r="AJ40" s="38">
        <f t="shared" si="9"/>
        <v>7.0827625302982193</v>
      </c>
      <c r="AO40" s="31">
        <v>37</v>
      </c>
      <c r="AP40" s="26">
        <f t="shared" si="10"/>
        <v>5.3040650932041702</v>
      </c>
      <c r="AQ40" s="26">
        <f t="shared" si="11"/>
        <v>2.8692317197309762</v>
      </c>
      <c r="AR40" s="26">
        <f t="shared" si="12"/>
        <v>2.434833373473194</v>
      </c>
      <c r="AS40" s="26">
        <f t="shared" si="13"/>
        <v>4.0866484064675728</v>
      </c>
      <c r="AT40" s="26">
        <f t="shared" si="14"/>
        <v>3</v>
      </c>
      <c r="AU40" s="26">
        <f t="shared" si="15"/>
        <v>5</v>
      </c>
    </row>
    <row r="41" spans="3:47">
      <c r="C41" s="1">
        <f t="shared" si="16"/>
        <v>63</v>
      </c>
      <c r="D41" s="23">
        <f t="shared" si="17"/>
        <v>6</v>
      </c>
      <c r="F41" s="7">
        <v>38</v>
      </c>
      <c r="G41" s="26">
        <f t="shared" si="2"/>
        <v>5</v>
      </c>
      <c r="H41" s="26">
        <f t="shared" si="3"/>
        <v>5</v>
      </c>
      <c r="I41" s="22">
        <f t="shared" si="4"/>
        <v>5</v>
      </c>
      <c r="J41" s="31">
        <v>38</v>
      </c>
      <c r="K41">
        <f t="shared" si="18"/>
        <v>5</v>
      </c>
      <c r="L41">
        <f t="shared" si="18"/>
        <v>5</v>
      </c>
      <c r="M41">
        <f t="shared" si="18"/>
        <v>4</v>
      </c>
      <c r="N41">
        <f t="shared" si="18"/>
        <v>4</v>
      </c>
      <c r="O41">
        <f t="shared" si="18"/>
        <v>3</v>
      </c>
      <c r="P41">
        <f t="shared" si="18"/>
        <v>3</v>
      </c>
      <c r="Q41">
        <f t="shared" si="18"/>
        <v>2</v>
      </c>
      <c r="R41">
        <f t="shared" si="18"/>
        <v>2</v>
      </c>
      <c r="S41">
        <f t="shared" si="18"/>
        <v>1</v>
      </c>
      <c r="T41">
        <f t="shared" si="18"/>
        <v>1</v>
      </c>
      <c r="U41" s="26">
        <f t="shared" si="6"/>
        <v>6</v>
      </c>
      <c r="V41" s="31">
        <v>38</v>
      </c>
      <c r="W41">
        <f t="shared" si="19"/>
        <v>6</v>
      </c>
      <c r="X41">
        <f t="shared" si="19"/>
        <v>6</v>
      </c>
      <c r="Y41">
        <f t="shared" si="19"/>
        <v>5</v>
      </c>
      <c r="Z41">
        <f t="shared" si="19"/>
        <v>5</v>
      </c>
      <c r="AA41">
        <f t="shared" si="19"/>
        <v>4</v>
      </c>
      <c r="AB41">
        <f t="shared" si="19"/>
        <v>3</v>
      </c>
      <c r="AC41">
        <f t="shared" si="19"/>
        <v>3</v>
      </c>
      <c r="AD41">
        <f t="shared" si="19"/>
        <v>2</v>
      </c>
      <c r="AE41">
        <f t="shared" si="19"/>
        <v>2</v>
      </c>
      <c r="AF41">
        <f t="shared" si="19"/>
        <v>1</v>
      </c>
      <c r="AH41" s="31">
        <v>38</v>
      </c>
      <c r="AI41" s="26">
        <f t="shared" si="8"/>
        <v>5.3307333402863311</v>
      </c>
      <c r="AJ41" s="38">
        <f t="shared" si="9"/>
        <v>7.164414002968976</v>
      </c>
      <c r="AO41" s="31">
        <v>38</v>
      </c>
      <c r="AP41" s="26">
        <f t="shared" si="10"/>
        <v>5.3307333402863311</v>
      </c>
      <c r="AQ41" s="26">
        <f t="shared" si="11"/>
        <v>2.8808135922807914</v>
      </c>
      <c r="AR41" s="26">
        <f t="shared" si="12"/>
        <v>2.4499197480055397</v>
      </c>
      <c r="AS41" s="26">
        <f t="shared" si="13"/>
        <v>4.1057734662835612</v>
      </c>
      <c r="AT41" s="26">
        <f t="shared" si="14"/>
        <v>3</v>
      </c>
      <c r="AU41" s="26">
        <f t="shared" si="15"/>
        <v>5</v>
      </c>
    </row>
    <row r="42" spans="3:47">
      <c r="C42" s="1">
        <f t="shared" si="16"/>
        <v>62</v>
      </c>
      <c r="D42" s="23">
        <f t="shared" si="17"/>
        <v>6</v>
      </c>
      <c r="F42" s="7">
        <v>39</v>
      </c>
      <c r="G42" s="26">
        <f t="shared" si="2"/>
        <v>5</v>
      </c>
      <c r="H42" s="26">
        <f t="shared" si="3"/>
        <v>5</v>
      </c>
      <c r="I42" s="22">
        <f t="shared" si="4"/>
        <v>5</v>
      </c>
      <c r="J42" s="31">
        <v>39</v>
      </c>
      <c r="K42">
        <f t="shared" si="18"/>
        <v>5</v>
      </c>
      <c r="L42">
        <f t="shared" si="18"/>
        <v>5</v>
      </c>
      <c r="M42">
        <f t="shared" si="18"/>
        <v>4</v>
      </c>
      <c r="N42">
        <f t="shared" si="18"/>
        <v>4</v>
      </c>
      <c r="O42">
        <f t="shared" si="18"/>
        <v>3</v>
      </c>
      <c r="P42">
        <f t="shared" si="18"/>
        <v>3</v>
      </c>
      <c r="Q42">
        <f t="shared" si="18"/>
        <v>2</v>
      </c>
      <c r="R42">
        <f t="shared" si="18"/>
        <v>2</v>
      </c>
      <c r="S42">
        <f t="shared" si="18"/>
        <v>1</v>
      </c>
      <c r="T42">
        <f t="shared" si="18"/>
        <v>1</v>
      </c>
      <c r="U42" s="26">
        <f t="shared" si="6"/>
        <v>6</v>
      </c>
      <c r="V42" s="31">
        <v>39</v>
      </c>
      <c r="W42">
        <f t="shared" si="19"/>
        <v>6</v>
      </c>
      <c r="X42">
        <f t="shared" si="19"/>
        <v>6</v>
      </c>
      <c r="Y42">
        <f t="shared" si="19"/>
        <v>5</v>
      </c>
      <c r="Z42">
        <f t="shared" si="19"/>
        <v>5</v>
      </c>
      <c r="AA42">
        <f t="shared" si="19"/>
        <v>4</v>
      </c>
      <c r="AB42">
        <f t="shared" si="19"/>
        <v>3</v>
      </c>
      <c r="AC42">
        <f t="shared" si="19"/>
        <v>3</v>
      </c>
      <c r="AD42">
        <f t="shared" si="19"/>
        <v>2</v>
      </c>
      <c r="AE42">
        <f t="shared" si="19"/>
        <v>2</v>
      </c>
      <c r="AF42">
        <f t="shared" si="19"/>
        <v>1</v>
      </c>
      <c r="AH42" s="31">
        <v>39</v>
      </c>
      <c r="AI42" s="26">
        <f t="shared" si="8"/>
        <v>5.3567088266895917</v>
      </c>
      <c r="AJ42" s="38">
        <f t="shared" si="9"/>
        <v>7.2449979983983983</v>
      </c>
      <c r="AO42" s="31">
        <v>39</v>
      </c>
      <c r="AP42" s="26">
        <f t="shared" si="10"/>
        <v>5.3567088266895917</v>
      </c>
      <c r="AQ42" s="26">
        <f t="shared" si="11"/>
        <v>2.8920946026904804</v>
      </c>
      <c r="AR42" s="26">
        <f t="shared" si="12"/>
        <v>2.4646142239991113</v>
      </c>
      <c r="AS42" s="26">
        <f t="shared" si="13"/>
        <v>4.1244017146900358</v>
      </c>
      <c r="AT42" s="26">
        <f t="shared" si="14"/>
        <v>3</v>
      </c>
      <c r="AU42" s="26">
        <f t="shared" si="15"/>
        <v>5</v>
      </c>
    </row>
    <row r="43" spans="3:47">
      <c r="C43" s="1">
        <f t="shared" si="16"/>
        <v>61</v>
      </c>
      <c r="D43" s="23">
        <f t="shared" si="17"/>
        <v>6</v>
      </c>
      <c r="F43" s="7">
        <v>40</v>
      </c>
      <c r="G43" s="26">
        <f t="shared" si="2"/>
        <v>5</v>
      </c>
      <c r="H43" s="26">
        <f t="shared" si="3"/>
        <v>5</v>
      </c>
      <c r="I43" s="22">
        <f t="shared" si="4"/>
        <v>5</v>
      </c>
      <c r="J43" s="31">
        <v>40</v>
      </c>
      <c r="K43">
        <f t="shared" si="18"/>
        <v>5</v>
      </c>
      <c r="L43">
        <f t="shared" si="18"/>
        <v>5</v>
      </c>
      <c r="M43">
        <f t="shared" si="18"/>
        <v>4</v>
      </c>
      <c r="N43">
        <f t="shared" si="18"/>
        <v>4</v>
      </c>
      <c r="O43">
        <f t="shared" si="18"/>
        <v>3</v>
      </c>
      <c r="P43">
        <f t="shared" si="18"/>
        <v>3</v>
      </c>
      <c r="Q43">
        <f t="shared" si="18"/>
        <v>2</v>
      </c>
      <c r="R43">
        <f t="shared" si="18"/>
        <v>2</v>
      </c>
      <c r="S43">
        <f t="shared" si="18"/>
        <v>1</v>
      </c>
      <c r="T43">
        <f t="shared" si="18"/>
        <v>1</v>
      </c>
      <c r="U43" s="26">
        <f t="shared" si="6"/>
        <v>6</v>
      </c>
      <c r="V43" s="31">
        <v>40</v>
      </c>
      <c r="W43">
        <f t="shared" si="19"/>
        <v>6</v>
      </c>
      <c r="X43">
        <f t="shared" si="19"/>
        <v>6</v>
      </c>
      <c r="Y43">
        <f t="shared" si="19"/>
        <v>5</v>
      </c>
      <c r="Z43">
        <f t="shared" si="19"/>
        <v>5</v>
      </c>
      <c r="AA43">
        <f t="shared" si="19"/>
        <v>4</v>
      </c>
      <c r="AB43">
        <f t="shared" si="19"/>
        <v>3</v>
      </c>
      <c r="AC43">
        <f t="shared" si="19"/>
        <v>3</v>
      </c>
      <c r="AD43">
        <f t="shared" si="19"/>
        <v>2</v>
      </c>
      <c r="AE43">
        <f t="shared" si="19"/>
        <v>2</v>
      </c>
      <c r="AF43">
        <f t="shared" si="19"/>
        <v>1</v>
      </c>
      <c r="AH43" s="31">
        <v>40</v>
      </c>
      <c r="AI43" s="26">
        <f t="shared" si="8"/>
        <v>5.3820266346738812</v>
      </c>
      <c r="AJ43" s="38">
        <f t="shared" si="9"/>
        <v>7.324555320336759</v>
      </c>
      <c r="AO43" s="31">
        <v>40</v>
      </c>
      <c r="AP43" s="26">
        <f t="shared" si="10"/>
        <v>5.3820266346738812</v>
      </c>
      <c r="AQ43" s="26">
        <f t="shared" si="11"/>
        <v>2.9030899869919438</v>
      </c>
      <c r="AR43" s="26">
        <f t="shared" si="12"/>
        <v>2.4789366476819374</v>
      </c>
      <c r="AS43" s="26">
        <f t="shared" si="13"/>
        <v>4.1425583108329125</v>
      </c>
      <c r="AT43" s="26">
        <f t="shared" si="14"/>
        <v>3</v>
      </c>
      <c r="AU43" s="26">
        <f t="shared" si="15"/>
        <v>5</v>
      </c>
    </row>
    <row r="44" spans="3:47">
      <c r="C44" s="1">
        <f t="shared" si="16"/>
        <v>60</v>
      </c>
      <c r="D44" s="23">
        <f t="shared" si="17"/>
        <v>6</v>
      </c>
      <c r="F44" s="7">
        <v>41</v>
      </c>
      <c r="G44" s="26">
        <f t="shared" si="2"/>
        <v>5</v>
      </c>
      <c r="H44" s="26">
        <f t="shared" si="3"/>
        <v>5</v>
      </c>
      <c r="I44" s="22">
        <f t="shared" si="4"/>
        <v>5</v>
      </c>
      <c r="J44" s="31">
        <v>41</v>
      </c>
      <c r="K44">
        <f t="shared" si="18"/>
        <v>5</v>
      </c>
      <c r="L44">
        <f t="shared" si="18"/>
        <v>5</v>
      </c>
      <c r="M44">
        <f t="shared" si="18"/>
        <v>4</v>
      </c>
      <c r="N44">
        <f t="shared" si="18"/>
        <v>4</v>
      </c>
      <c r="O44">
        <f t="shared" si="18"/>
        <v>3</v>
      </c>
      <c r="P44">
        <f t="shared" si="18"/>
        <v>3</v>
      </c>
      <c r="Q44">
        <f t="shared" si="18"/>
        <v>2</v>
      </c>
      <c r="R44">
        <f t="shared" si="18"/>
        <v>2</v>
      </c>
      <c r="S44">
        <f t="shared" si="18"/>
        <v>1</v>
      </c>
      <c r="T44">
        <f t="shared" si="18"/>
        <v>1</v>
      </c>
      <c r="U44" s="26">
        <f t="shared" si="6"/>
        <v>6</v>
      </c>
      <c r="V44" s="31">
        <v>41</v>
      </c>
      <c r="W44">
        <f t="shared" si="19"/>
        <v>6</v>
      </c>
      <c r="X44">
        <f t="shared" si="19"/>
        <v>6</v>
      </c>
      <c r="Y44">
        <f t="shared" si="19"/>
        <v>5</v>
      </c>
      <c r="Z44">
        <f t="shared" si="19"/>
        <v>5</v>
      </c>
      <c r="AA44">
        <f t="shared" si="19"/>
        <v>4</v>
      </c>
      <c r="AB44">
        <f t="shared" si="19"/>
        <v>3</v>
      </c>
      <c r="AC44">
        <f t="shared" si="19"/>
        <v>3</v>
      </c>
      <c r="AD44">
        <f t="shared" si="19"/>
        <v>2</v>
      </c>
      <c r="AE44">
        <f t="shared" si="19"/>
        <v>2</v>
      </c>
      <c r="AF44">
        <f t="shared" si="19"/>
        <v>1</v>
      </c>
      <c r="AH44" s="31">
        <v>41</v>
      </c>
      <c r="AI44" s="26">
        <f t="shared" si="8"/>
        <v>5.4067192472642533</v>
      </c>
      <c r="AJ44" s="38">
        <f t="shared" si="9"/>
        <v>7.4031242374328485</v>
      </c>
      <c r="AO44" s="31">
        <v>41</v>
      </c>
      <c r="AP44" s="26">
        <f t="shared" si="10"/>
        <v>5.4067192472642533</v>
      </c>
      <c r="AQ44" s="26">
        <f t="shared" si="11"/>
        <v>2.9138138523837167</v>
      </c>
      <c r="AR44" s="26">
        <f t="shared" si="12"/>
        <v>2.4929053948805366</v>
      </c>
      <c r="AS44" s="26">
        <f t="shared" si="13"/>
        <v>4.1602665498239855</v>
      </c>
      <c r="AT44" s="26">
        <f t="shared" si="14"/>
        <v>3</v>
      </c>
      <c r="AU44" s="26">
        <f t="shared" si="15"/>
        <v>5</v>
      </c>
    </row>
    <row r="45" spans="3:47">
      <c r="C45" s="1">
        <f t="shared" si="16"/>
        <v>59</v>
      </c>
      <c r="D45" s="23">
        <f t="shared" si="17"/>
        <v>5</v>
      </c>
      <c r="F45" s="7">
        <v>42</v>
      </c>
      <c r="G45" s="26">
        <f t="shared" si="2"/>
        <v>5</v>
      </c>
      <c r="H45" s="26">
        <f t="shared" si="3"/>
        <v>5</v>
      </c>
      <c r="I45" s="22">
        <f t="shared" si="4"/>
        <v>5</v>
      </c>
      <c r="J45" s="31">
        <v>42</v>
      </c>
      <c r="K45">
        <f t="shared" si="18"/>
        <v>5</v>
      </c>
      <c r="L45">
        <f t="shared" si="18"/>
        <v>5</v>
      </c>
      <c r="M45">
        <f t="shared" si="18"/>
        <v>4</v>
      </c>
      <c r="N45">
        <f t="shared" si="18"/>
        <v>4</v>
      </c>
      <c r="O45">
        <f t="shared" si="18"/>
        <v>3</v>
      </c>
      <c r="P45">
        <f t="shared" si="18"/>
        <v>3</v>
      </c>
      <c r="Q45">
        <f t="shared" si="18"/>
        <v>2</v>
      </c>
      <c r="R45">
        <f t="shared" si="18"/>
        <v>2</v>
      </c>
      <c r="S45">
        <f t="shared" si="18"/>
        <v>1</v>
      </c>
      <c r="T45">
        <f t="shared" si="18"/>
        <v>1</v>
      </c>
      <c r="U45" s="26">
        <f t="shared" si="6"/>
        <v>6</v>
      </c>
      <c r="V45" s="31">
        <v>42</v>
      </c>
      <c r="W45">
        <f t="shared" si="19"/>
        <v>6</v>
      </c>
      <c r="X45">
        <f t="shared" si="19"/>
        <v>6</v>
      </c>
      <c r="Y45">
        <f t="shared" si="19"/>
        <v>5</v>
      </c>
      <c r="Z45">
        <f t="shared" si="19"/>
        <v>5</v>
      </c>
      <c r="AA45">
        <f t="shared" si="19"/>
        <v>4</v>
      </c>
      <c r="AB45">
        <f t="shared" si="19"/>
        <v>3</v>
      </c>
      <c r="AC45">
        <f t="shared" si="19"/>
        <v>3</v>
      </c>
      <c r="AD45">
        <f t="shared" si="19"/>
        <v>2</v>
      </c>
      <c r="AE45">
        <f t="shared" si="19"/>
        <v>2</v>
      </c>
      <c r="AF45">
        <f t="shared" si="19"/>
        <v>1</v>
      </c>
      <c r="AH45" s="31">
        <v>42</v>
      </c>
      <c r="AI45" s="26">
        <f t="shared" si="8"/>
        <v>5.4308167988433134</v>
      </c>
      <c r="AJ45" s="38">
        <f t="shared" si="9"/>
        <v>7.4807406984078604</v>
      </c>
      <c r="AO45" s="31">
        <v>42</v>
      </c>
      <c r="AP45" s="26">
        <f t="shared" si="10"/>
        <v>5.4308167988433134</v>
      </c>
      <c r="AQ45" s="26">
        <f t="shared" si="11"/>
        <v>2.9242792860618816</v>
      </c>
      <c r="AR45" s="26">
        <f t="shared" si="12"/>
        <v>2.5065375127814318</v>
      </c>
      <c r="AS45" s="26">
        <f t="shared" si="13"/>
        <v>4.1775480424525977</v>
      </c>
      <c r="AT45" s="26">
        <f t="shared" si="14"/>
        <v>3</v>
      </c>
      <c r="AU45" s="26">
        <f t="shared" si="15"/>
        <v>5</v>
      </c>
    </row>
    <row r="46" spans="3:47">
      <c r="C46" s="1">
        <f t="shared" si="16"/>
        <v>58</v>
      </c>
      <c r="D46" s="23">
        <f t="shared" si="17"/>
        <v>5</v>
      </c>
      <c r="F46" s="7">
        <v>43</v>
      </c>
      <c r="G46" s="26">
        <f t="shared" si="2"/>
        <v>5</v>
      </c>
      <c r="H46" s="26">
        <f t="shared" si="3"/>
        <v>5</v>
      </c>
      <c r="I46" s="22">
        <f t="shared" si="4"/>
        <v>5</v>
      </c>
      <c r="J46" s="31">
        <v>43</v>
      </c>
      <c r="K46">
        <f t="shared" si="18"/>
        <v>5</v>
      </c>
      <c r="L46">
        <f t="shared" si="18"/>
        <v>5</v>
      </c>
      <c r="M46">
        <f t="shared" si="18"/>
        <v>4</v>
      </c>
      <c r="N46">
        <f t="shared" si="18"/>
        <v>4</v>
      </c>
      <c r="O46">
        <f t="shared" si="18"/>
        <v>3</v>
      </c>
      <c r="P46">
        <f t="shared" si="18"/>
        <v>3</v>
      </c>
      <c r="Q46">
        <f t="shared" si="18"/>
        <v>2</v>
      </c>
      <c r="R46">
        <f t="shared" si="18"/>
        <v>2</v>
      </c>
      <c r="S46">
        <f t="shared" si="18"/>
        <v>1</v>
      </c>
      <c r="T46">
        <f t="shared" si="18"/>
        <v>1</v>
      </c>
      <c r="U46" s="26">
        <f t="shared" si="6"/>
        <v>6</v>
      </c>
      <c r="V46" s="31">
        <v>43</v>
      </c>
      <c r="W46">
        <f t="shared" si="19"/>
        <v>6</v>
      </c>
      <c r="X46">
        <f t="shared" si="19"/>
        <v>6</v>
      </c>
      <c r="Y46">
        <f t="shared" si="19"/>
        <v>5</v>
      </c>
      <c r="Z46">
        <f t="shared" si="19"/>
        <v>5</v>
      </c>
      <c r="AA46">
        <f t="shared" si="19"/>
        <v>4</v>
      </c>
      <c r="AB46">
        <f t="shared" si="19"/>
        <v>3</v>
      </c>
      <c r="AC46">
        <f t="shared" si="19"/>
        <v>3</v>
      </c>
      <c r="AD46">
        <f t="shared" si="19"/>
        <v>2</v>
      </c>
      <c r="AE46">
        <f t="shared" si="19"/>
        <v>2</v>
      </c>
      <c r="AF46">
        <f t="shared" si="19"/>
        <v>1</v>
      </c>
      <c r="AH46" s="31">
        <v>43</v>
      </c>
      <c r="AI46" s="26">
        <f t="shared" si="8"/>
        <v>5.4543472962535073</v>
      </c>
      <c r="AJ46" s="38">
        <f t="shared" si="9"/>
        <v>7.5574385243020004</v>
      </c>
      <c r="AO46" s="31">
        <v>43</v>
      </c>
      <c r="AP46" s="26">
        <f t="shared" si="10"/>
        <v>5.4543472962535073</v>
      </c>
      <c r="AQ46" s="26">
        <f t="shared" si="11"/>
        <v>2.9344984512435675</v>
      </c>
      <c r="AR46" s="26">
        <f t="shared" si="12"/>
        <v>2.5198488450099399</v>
      </c>
      <c r="AS46" s="26">
        <f t="shared" si="13"/>
        <v>4.1944228737485378</v>
      </c>
      <c r="AT46" s="26">
        <f t="shared" si="14"/>
        <v>3</v>
      </c>
      <c r="AU46" s="26">
        <f t="shared" si="15"/>
        <v>5</v>
      </c>
    </row>
    <row r="47" spans="3:47">
      <c r="C47" s="1">
        <f t="shared" si="16"/>
        <v>57</v>
      </c>
      <c r="D47" s="23">
        <f t="shared" si="17"/>
        <v>5</v>
      </c>
      <c r="F47" s="7">
        <v>44</v>
      </c>
      <c r="G47" s="26">
        <f t="shared" si="2"/>
        <v>5</v>
      </c>
      <c r="H47" s="26">
        <f t="shared" si="3"/>
        <v>5</v>
      </c>
      <c r="I47" s="22">
        <f t="shared" si="4"/>
        <v>5</v>
      </c>
      <c r="J47" s="31">
        <v>44</v>
      </c>
      <c r="K47">
        <f t="shared" si="18"/>
        <v>5</v>
      </c>
      <c r="L47">
        <f t="shared" si="18"/>
        <v>5</v>
      </c>
      <c r="M47">
        <f t="shared" si="18"/>
        <v>4</v>
      </c>
      <c r="N47">
        <f t="shared" si="18"/>
        <v>4</v>
      </c>
      <c r="O47">
        <f t="shared" si="18"/>
        <v>3</v>
      </c>
      <c r="P47">
        <f t="shared" si="18"/>
        <v>3</v>
      </c>
      <c r="Q47">
        <f t="shared" si="18"/>
        <v>2</v>
      </c>
      <c r="R47">
        <f t="shared" si="18"/>
        <v>2</v>
      </c>
      <c r="S47">
        <f t="shared" si="18"/>
        <v>1</v>
      </c>
      <c r="T47">
        <f t="shared" si="18"/>
        <v>1</v>
      </c>
      <c r="U47" s="26">
        <f t="shared" si="6"/>
        <v>6</v>
      </c>
      <c r="V47" s="31">
        <v>44</v>
      </c>
      <c r="W47">
        <f t="shared" si="19"/>
        <v>6</v>
      </c>
      <c r="X47">
        <f t="shared" si="19"/>
        <v>6</v>
      </c>
      <c r="Y47">
        <f t="shared" si="19"/>
        <v>5</v>
      </c>
      <c r="Z47">
        <f t="shared" si="19"/>
        <v>5</v>
      </c>
      <c r="AA47">
        <f t="shared" si="19"/>
        <v>4</v>
      </c>
      <c r="AB47">
        <f t="shared" si="19"/>
        <v>3</v>
      </c>
      <c r="AC47">
        <f t="shared" si="19"/>
        <v>3</v>
      </c>
      <c r="AD47">
        <f t="shared" si="19"/>
        <v>2</v>
      </c>
      <c r="AE47">
        <f t="shared" si="19"/>
        <v>2</v>
      </c>
      <c r="AF47">
        <f t="shared" si="19"/>
        <v>1</v>
      </c>
      <c r="AH47" s="31">
        <v>44</v>
      </c>
      <c r="AI47" s="26">
        <f t="shared" si="8"/>
        <v>5.4773368144782069</v>
      </c>
      <c r="AJ47" s="38">
        <f t="shared" si="9"/>
        <v>7.6332495807107996</v>
      </c>
      <c r="AO47" s="31">
        <v>44</v>
      </c>
      <c r="AP47" s="26">
        <f t="shared" si="10"/>
        <v>5.4773368144782069</v>
      </c>
      <c r="AQ47" s="26">
        <f t="shared" si="11"/>
        <v>2.9444826721501687</v>
      </c>
      <c r="AR47" s="26">
        <f t="shared" si="12"/>
        <v>2.5328541423280382</v>
      </c>
      <c r="AS47" s="26">
        <f t="shared" si="13"/>
        <v>4.210909743314188</v>
      </c>
      <c r="AT47" s="26">
        <f t="shared" si="14"/>
        <v>3</v>
      </c>
      <c r="AU47" s="26">
        <f t="shared" si="15"/>
        <v>5</v>
      </c>
    </row>
    <row r="48" spans="3:47">
      <c r="C48" s="1">
        <f t="shared" si="16"/>
        <v>56</v>
      </c>
      <c r="D48" s="23">
        <f t="shared" si="17"/>
        <v>5</v>
      </c>
      <c r="F48" s="7">
        <v>45</v>
      </c>
      <c r="G48" s="26">
        <f t="shared" si="2"/>
        <v>5</v>
      </c>
      <c r="H48" s="26">
        <f t="shared" si="3"/>
        <v>5</v>
      </c>
      <c r="I48" s="22">
        <f t="shared" si="4"/>
        <v>5</v>
      </c>
      <c r="J48" s="31">
        <v>45</v>
      </c>
      <c r="K48">
        <f t="shared" si="18"/>
        <v>5</v>
      </c>
      <c r="L48">
        <f t="shared" si="18"/>
        <v>5</v>
      </c>
      <c r="M48">
        <f t="shared" si="18"/>
        <v>4</v>
      </c>
      <c r="N48">
        <f t="shared" si="18"/>
        <v>4</v>
      </c>
      <c r="O48">
        <f t="shared" si="18"/>
        <v>3</v>
      </c>
      <c r="P48">
        <f t="shared" si="18"/>
        <v>3</v>
      </c>
      <c r="Q48">
        <f t="shared" si="18"/>
        <v>2</v>
      </c>
      <c r="R48">
        <f t="shared" si="18"/>
        <v>2</v>
      </c>
      <c r="S48">
        <f t="shared" si="18"/>
        <v>1</v>
      </c>
      <c r="T48">
        <f t="shared" si="18"/>
        <v>1</v>
      </c>
      <c r="U48" s="26">
        <f t="shared" si="6"/>
        <v>6</v>
      </c>
      <c r="V48" s="31">
        <v>45</v>
      </c>
      <c r="W48">
        <f t="shared" si="19"/>
        <v>6</v>
      </c>
      <c r="X48">
        <f t="shared" si="19"/>
        <v>6</v>
      </c>
      <c r="Y48">
        <f t="shared" si="19"/>
        <v>5</v>
      </c>
      <c r="Z48">
        <f t="shared" si="19"/>
        <v>5</v>
      </c>
      <c r="AA48">
        <f t="shared" si="19"/>
        <v>4</v>
      </c>
      <c r="AB48">
        <f t="shared" si="19"/>
        <v>3</v>
      </c>
      <c r="AC48">
        <f t="shared" si="19"/>
        <v>3</v>
      </c>
      <c r="AD48">
        <f t="shared" si="19"/>
        <v>2</v>
      </c>
      <c r="AE48">
        <f t="shared" si="19"/>
        <v>2</v>
      </c>
      <c r="AF48">
        <f t="shared" si="19"/>
        <v>1</v>
      </c>
      <c r="AH48" s="31">
        <v>45</v>
      </c>
      <c r="AI48" s="26">
        <f t="shared" si="8"/>
        <v>5.499809670330265</v>
      </c>
      <c r="AJ48" s="38">
        <f t="shared" si="9"/>
        <v>7.7082039324993694</v>
      </c>
      <c r="AO48" s="31">
        <v>45</v>
      </c>
      <c r="AP48" s="26">
        <f t="shared" si="10"/>
        <v>5.499809670330265</v>
      </c>
      <c r="AQ48" s="26">
        <f t="shared" si="11"/>
        <v>2.9542425094393252</v>
      </c>
      <c r="AR48" s="26">
        <f t="shared" si="12"/>
        <v>2.5455671608909398</v>
      </c>
      <c r="AS48" s="26">
        <f t="shared" si="13"/>
        <v>4.2270260898847951</v>
      </c>
      <c r="AT48" s="26">
        <f t="shared" si="14"/>
        <v>3</v>
      </c>
      <c r="AU48" s="26">
        <f t="shared" si="15"/>
        <v>5</v>
      </c>
    </row>
    <row r="49" spans="3:47">
      <c r="C49" s="1">
        <f t="shared" si="16"/>
        <v>55</v>
      </c>
      <c r="D49" s="23">
        <f t="shared" si="17"/>
        <v>5</v>
      </c>
      <c r="F49" s="7">
        <v>46</v>
      </c>
      <c r="G49" s="26">
        <f t="shared" si="2"/>
        <v>5</v>
      </c>
      <c r="H49" s="26">
        <f t="shared" si="3"/>
        <v>5</v>
      </c>
      <c r="I49" s="22">
        <f t="shared" si="4"/>
        <v>5</v>
      </c>
      <c r="J49" s="31">
        <v>46</v>
      </c>
      <c r="K49">
        <f t="shared" si="18"/>
        <v>5</v>
      </c>
      <c r="L49">
        <f t="shared" si="18"/>
        <v>5</v>
      </c>
      <c r="M49">
        <f t="shared" si="18"/>
        <v>4</v>
      </c>
      <c r="N49">
        <f t="shared" si="18"/>
        <v>4</v>
      </c>
      <c r="O49">
        <f t="shared" si="18"/>
        <v>3</v>
      </c>
      <c r="P49">
        <f t="shared" si="18"/>
        <v>3</v>
      </c>
      <c r="Q49">
        <f t="shared" si="18"/>
        <v>2</v>
      </c>
      <c r="R49">
        <f t="shared" si="18"/>
        <v>2</v>
      </c>
      <c r="S49">
        <f t="shared" si="18"/>
        <v>1</v>
      </c>
      <c r="T49">
        <f t="shared" si="18"/>
        <v>1</v>
      </c>
      <c r="U49" s="26">
        <f t="shared" si="6"/>
        <v>6</v>
      </c>
      <c r="V49" s="31">
        <v>46</v>
      </c>
      <c r="W49">
        <f t="shared" si="19"/>
        <v>6</v>
      </c>
      <c r="X49">
        <f t="shared" si="19"/>
        <v>6</v>
      </c>
      <c r="Y49">
        <f t="shared" si="19"/>
        <v>5</v>
      </c>
      <c r="Z49">
        <f t="shared" si="19"/>
        <v>5</v>
      </c>
      <c r="AA49">
        <f t="shared" si="19"/>
        <v>4</v>
      </c>
      <c r="AB49">
        <f t="shared" si="19"/>
        <v>3</v>
      </c>
      <c r="AC49">
        <f t="shared" si="19"/>
        <v>3</v>
      </c>
      <c r="AD49">
        <f t="shared" si="19"/>
        <v>2</v>
      </c>
      <c r="AE49">
        <f t="shared" si="19"/>
        <v>2</v>
      </c>
      <c r="AF49">
        <f t="shared" si="19"/>
        <v>1</v>
      </c>
      <c r="AH49" s="31">
        <v>46</v>
      </c>
      <c r="AI49" s="26">
        <f t="shared" si="8"/>
        <v>5.5217885770490405</v>
      </c>
      <c r="AJ49" s="38">
        <f t="shared" si="9"/>
        <v>7.7823299831252681</v>
      </c>
      <c r="AO49" s="31">
        <v>46</v>
      </c>
      <c r="AP49" s="26">
        <f t="shared" si="10"/>
        <v>5.5217885770490405</v>
      </c>
      <c r="AQ49" s="26">
        <f t="shared" si="11"/>
        <v>2.9637878273455556</v>
      </c>
      <c r="AR49" s="26">
        <f t="shared" si="12"/>
        <v>2.5580007497034849</v>
      </c>
      <c r="AS49" s="26">
        <f t="shared" si="13"/>
        <v>4.242788202197298</v>
      </c>
      <c r="AT49" s="26">
        <f t="shared" si="14"/>
        <v>3</v>
      </c>
      <c r="AU49" s="26">
        <f t="shared" si="15"/>
        <v>5</v>
      </c>
    </row>
    <row r="50" spans="3:47">
      <c r="C50" s="1">
        <f t="shared" si="16"/>
        <v>54</v>
      </c>
      <c r="D50" s="23">
        <f t="shared" si="17"/>
        <v>5</v>
      </c>
      <c r="F50" s="7">
        <v>47</v>
      </c>
      <c r="G50" s="26">
        <f t="shared" si="2"/>
        <v>5</v>
      </c>
      <c r="H50" s="26">
        <f t="shared" si="3"/>
        <v>5</v>
      </c>
      <c r="I50" s="22">
        <f t="shared" si="4"/>
        <v>5</v>
      </c>
      <c r="J50" s="31">
        <v>47</v>
      </c>
      <c r="K50">
        <f t="shared" si="18"/>
        <v>5</v>
      </c>
      <c r="L50">
        <f t="shared" si="18"/>
        <v>5</v>
      </c>
      <c r="M50">
        <f t="shared" si="18"/>
        <v>4</v>
      </c>
      <c r="N50">
        <f t="shared" si="18"/>
        <v>4</v>
      </c>
      <c r="O50">
        <f t="shared" si="18"/>
        <v>3</v>
      </c>
      <c r="P50">
        <f t="shared" si="18"/>
        <v>3</v>
      </c>
      <c r="Q50">
        <f t="shared" si="18"/>
        <v>2</v>
      </c>
      <c r="R50">
        <f t="shared" si="18"/>
        <v>2</v>
      </c>
      <c r="S50">
        <f t="shared" si="18"/>
        <v>1</v>
      </c>
      <c r="T50">
        <f t="shared" si="18"/>
        <v>1</v>
      </c>
      <c r="U50" s="26">
        <f t="shared" si="6"/>
        <v>6</v>
      </c>
      <c r="V50" s="31">
        <v>47</v>
      </c>
      <c r="W50">
        <f t="shared" si="19"/>
        <v>6</v>
      </c>
      <c r="X50">
        <f t="shared" si="19"/>
        <v>6</v>
      </c>
      <c r="Y50">
        <f t="shared" si="19"/>
        <v>5</v>
      </c>
      <c r="Z50">
        <f t="shared" si="19"/>
        <v>5</v>
      </c>
      <c r="AA50">
        <f t="shared" si="19"/>
        <v>4</v>
      </c>
      <c r="AB50">
        <f t="shared" si="19"/>
        <v>3</v>
      </c>
      <c r="AC50">
        <f t="shared" si="19"/>
        <v>3</v>
      </c>
      <c r="AD50">
        <f t="shared" si="19"/>
        <v>2</v>
      </c>
      <c r="AE50">
        <f t="shared" si="19"/>
        <v>2</v>
      </c>
      <c r="AF50">
        <f t="shared" si="19"/>
        <v>1</v>
      </c>
      <c r="AH50" s="31">
        <v>47</v>
      </c>
      <c r="AI50" s="26">
        <f t="shared" si="8"/>
        <v>5.5432947822700038</v>
      </c>
      <c r="AJ50" s="38">
        <f t="shared" si="9"/>
        <v>7.8556546004010439</v>
      </c>
      <c r="AO50" s="31">
        <v>47</v>
      </c>
      <c r="AP50" s="26">
        <f t="shared" si="10"/>
        <v>5.5432947822700038</v>
      </c>
      <c r="AQ50" s="26">
        <f t="shared" si="11"/>
        <v>2.9731278535996983</v>
      </c>
      <c r="AR50" s="26">
        <f t="shared" si="12"/>
        <v>2.5701669286703055</v>
      </c>
      <c r="AS50" s="26">
        <f t="shared" si="13"/>
        <v>4.2582113179348511</v>
      </c>
      <c r="AT50" s="26">
        <f t="shared" si="14"/>
        <v>3</v>
      </c>
      <c r="AU50" s="26">
        <f t="shared" si="15"/>
        <v>5</v>
      </c>
    </row>
    <row r="51" spans="3:47">
      <c r="C51" s="1">
        <f t="shared" si="16"/>
        <v>53</v>
      </c>
      <c r="D51" s="23">
        <f t="shared" si="17"/>
        <v>5</v>
      </c>
      <c r="F51" s="7">
        <v>48</v>
      </c>
      <c r="G51" s="26">
        <f t="shared" si="2"/>
        <v>5</v>
      </c>
      <c r="H51" s="26">
        <f t="shared" si="3"/>
        <v>5</v>
      </c>
      <c r="I51" s="22">
        <f t="shared" si="4"/>
        <v>5</v>
      </c>
      <c r="J51" s="31">
        <v>48</v>
      </c>
      <c r="K51">
        <f t="shared" si="18"/>
        <v>5</v>
      </c>
      <c r="L51">
        <f t="shared" si="18"/>
        <v>5</v>
      </c>
      <c r="M51">
        <f t="shared" si="18"/>
        <v>4</v>
      </c>
      <c r="N51">
        <f t="shared" si="18"/>
        <v>4</v>
      </c>
      <c r="O51">
        <f t="shared" si="18"/>
        <v>3</v>
      </c>
      <c r="P51">
        <f t="shared" si="18"/>
        <v>3</v>
      </c>
      <c r="Q51">
        <f t="shared" si="18"/>
        <v>2</v>
      </c>
      <c r="R51">
        <f t="shared" si="18"/>
        <v>2</v>
      </c>
      <c r="S51">
        <f t="shared" si="18"/>
        <v>1</v>
      </c>
      <c r="T51">
        <f t="shared" si="18"/>
        <v>1</v>
      </c>
      <c r="U51" s="26">
        <f t="shared" si="6"/>
        <v>6</v>
      </c>
      <c r="V51" s="31">
        <v>48</v>
      </c>
      <c r="W51">
        <f t="shared" si="19"/>
        <v>6</v>
      </c>
      <c r="X51">
        <f t="shared" si="19"/>
        <v>6</v>
      </c>
      <c r="Y51">
        <f t="shared" si="19"/>
        <v>5</v>
      </c>
      <c r="Z51">
        <f t="shared" si="19"/>
        <v>5</v>
      </c>
      <c r="AA51">
        <f t="shared" si="19"/>
        <v>4</v>
      </c>
      <c r="AB51">
        <f t="shared" si="19"/>
        <v>3</v>
      </c>
      <c r="AC51">
        <f t="shared" si="19"/>
        <v>3</v>
      </c>
      <c r="AD51">
        <f t="shared" si="19"/>
        <v>2</v>
      </c>
      <c r="AE51">
        <f t="shared" si="19"/>
        <v>2</v>
      </c>
      <c r="AF51">
        <f t="shared" si="19"/>
        <v>1</v>
      </c>
      <c r="AH51" s="31">
        <v>48</v>
      </c>
      <c r="AI51" s="26">
        <f t="shared" si="8"/>
        <v>5.5643481914678361</v>
      </c>
      <c r="AJ51" s="38">
        <f t="shared" si="9"/>
        <v>7.9282032302755088</v>
      </c>
      <c r="AO51" s="31">
        <v>48</v>
      </c>
      <c r="AP51" s="26">
        <f t="shared" si="10"/>
        <v>5.5643481914678361</v>
      </c>
      <c r="AQ51" s="26">
        <f t="shared" si="11"/>
        <v>2.9822712330395684</v>
      </c>
      <c r="AR51" s="26">
        <f t="shared" si="12"/>
        <v>2.5820769584282677</v>
      </c>
      <c r="AS51" s="26">
        <f t="shared" si="13"/>
        <v>4.2733097122537025</v>
      </c>
      <c r="AT51" s="26">
        <f t="shared" si="14"/>
        <v>3</v>
      </c>
      <c r="AU51" s="26">
        <f t="shared" si="15"/>
        <v>5</v>
      </c>
    </row>
    <row r="52" spans="3:47">
      <c r="C52" s="1">
        <f t="shared" si="16"/>
        <v>52</v>
      </c>
      <c r="D52" s="23">
        <f t="shared" si="17"/>
        <v>5</v>
      </c>
      <c r="F52" s="7">
        <v>49</v>
      </c>
      <c r="G52" s="26">
        <f t="shared" si="2"/>
        <v>5</v>
      </c>
      <c r="H52" s="26">
        <f t="shared" si="3"/>
        <v>5</v>
      </c>
      <c r="I52" s="22">
        <f t="shared" si="4"/>
        <v>5</v>
      </c>
      <c r="J52" s="31">
        <v>49</v>
      </c>
      <c r="K52">
        <f t="shared" si="18"/>
        <v>5</v>
      </c>
      <c r="L52">
        <f t="shared" si="18"/>
        <v>5</v>
      </c>
      <c r="M52">
        <f t="shared" si="18"/>
        <v>4</v>
      </c>
      <c r="N52">
        <f t="shared" si="18"/>
        <v>4</v>
      </c>
      <c r="O52">
        <f t="shared" si="18"/>
        <v>3</v>
      </c>
      <c r="P52">
        <f t="shared" si="18"/>
        <v>3</v>
      </c>
      <c r="Q52">
        <f t="shared" si="18"/>
        <v>2</v>
      </c>
      <c r="R52">
        <f t="shared" si="18"/>
        <v>2</v>
      </c>
      <c r="S52">
        <f t="shared" si="18"/>
        <v>1</v>
      </c>
      <c r="T52">
        <f t="shared" si="18"/>
        <v>1</v>
      </c>
      <c r="U52" s="26">
        <f t="shared" si="6"/>
        <v>6</v>
      </c>
      <c r="V52" s="31">
        <v>49</v>
      </c>
      <c r="W52">
        <f t="shared" si="19"/>
        <v>6</v>
      </c>
      <c r="X52">
        <f t="shared" si="19"/>
        <v>6</v>
      </c>
      <c r="Y52">
        <f t="shared" si="19"/>
        <v>5</v>
      </c>
      <c r="Z52">
        <f t="shared" si="19"/>
        <v>5</v>
      </c>
      <c r="AA52">
        <f t="shared" si="19"/>
        <v>4</v>
      </c>
      <c r="AB52">
        <f t="shared" si="19"/>
        <v>3</v>
      </c>
      <c r="AC52">
        <f t="shared" si="19"/>
        <v>3</v>
      </c>
      <c r="AD52">
        <f t="shared" si="19"/>
        <v>2</v>
      </c>
      <c r="AE52">
        <f t="shared" si="19"/>
        <v>2</v>
      </c>
      <c r="AF52">
        <f t="shared" si="19"/>
        <v>1</v>
      </c>
      <c r="AH52" s="31">
        <v>49</v>
      </c>
      <c r="AI52" s="26">
        <f t="shared" si="8"/>
        <v>5.5849674786705723</v>
      </c>
      <c r="AJ52" s="38">
        <f t="shared" si="9"/>
        <v>8</v>
      </c>
      <c r="AO52" s="31">
        <v>49</v>
      </c>
      <c r="AP52" s="26">
        <f t="shared" si="10"/>
        <v>5.5849674786705723</v>
      </c>
      <c r="AQ52" s="26">
        <f t="shared" si="11"/>
        <v>2.9912260756924951</v>
      </c>
      <c r="AR52" s="26">
        <f t="shared" si="12"/>
        <v>2.5937414029780772</v>
      </c>
      <c r="AS52" s="26">
        <f t="shared" si="13"/>
        <v>4.2880967771815337</v>
      </c>
      <c r="AT52" s="26">
        <f t="shared" si="14"/>
        <v>3</v>
      </c>
      <c r="AU52" s="26">
        <f t="shared" si="15"/>
        <v>5</v>
      </c>
    </row>
    <row r="53" spans="3:47">
      <c r="C53" s="1">
        <f t="shared" si="16"/>
        <v>51</v>
      </c>
      <c r="D53" s="23">
        <f t="shared" si="17"/>
        <v>5</v>
      </c>
      <c r="F53" s="7">
        <v>50</v>
      </c>
      <c r="G53" s="26">
        <f t="shared" si="2"/>
        <v>5</v>
      </c>
      <c r="H53" s="26">
        <f t="shared" si="3"/>
        <v>5</v>
      </c>
      <c r="I53" s="22">
        <f t="shared" si="4"/>
        <v>5</v>
      </c>
      <c r="J53" s="31">
        <v>50</v>
      </c>
      <c r="K53">
        <f t="shared" si="18"/>
        <v>5</v>
      </c>
      <c r="L53">
        <f t="shared" si="18"/>
        <v>5</v>
      </c>
      <c r="M53">
        <f t="shared" si="18"/>
        <v>4</v>
      </c>
      <c r="N53">
        <f t="shared" si="18"/>
        <v>4</v>
      </c>
      <c r="O53">
        <f t="shared" si="18"/>
        <v>3</v>
      </c>
      <c r="P53">
        <f t="shared" si="18"/>
        <v>3</v>
      </c>
      <c r="Q53">
        <f t="shared" si="18"/>
        <v>2</v>
      </c>
      <c r="R53">
        <f t="shared" si="18"/>
        <v>2</v>
      </c>
      <c r="S53">
        <f t="shared" si="18"/>
        <v>1</v>
      </c>
      <c r="T53">
        <f t="shared" si="18"/>
        <v>1</v>
      </c>
      <c r="U53" s="26">
        <f t="shared" si="6"/>
        <v>6</v>
      </c>
      <c r="V53" s="31">
        <v>50</v>
      </c>
      <c r="W53">
        <f t="shared" si="19"/>
        <v>6</v>
      </c>
      <c r="X53">
        <f t="shared" si="19"/>
        <v>6</v>
      </c>
      <c r="Y53">
        <f t="shared" si="19"/>
        <v>5</v>
      </c>
      <c r="Z53">
        <f t="shared" si="19"/>
        <v>5</v>
      </c>
      <c r="AA53">
        <f t="shared" si="19"/>
        <v>4</v>
      </c>
      <c r="AB53">
        <f t="shared" si="19"/>
        <v>3</v>
      </c>
      <c r="AC53">
        <f t="shared" si="19"/>
        <v>3</v>
      </c>
      <c r="AD53">
        <f t="shared" si="19"/>
        <v>2</v>
      </c>
      <c r="AE53">
        <f t="shared" si="19"/>
        <v>2</v>
      </c>
      <c r="AF53">
        <f t="shared" si="19"/>
        <v>1</v>
      </c>
      <c r="AH53" s="31">
        <v>50</v>
      </c>
      <c r="AI53" s="26">
        <f t="shared" si="8"/>
        <v>5.6051701859880918</v>
      </c>
      <c r="AJ53" s="38">
        <f t="shared" si="9"/>
        <v>8.0710678118654755</v>
      </c>
      <c r="AO53" s="31">
        <v>50</v>
      </c>
      <c r="AP53" s="26">
        <f t="shared" si="10"/>
        <v>5.6051701859880918</v>
      </c>
      <c r="AQ53" s="26">
        <f t="shared" si="11"/>
        <v>3</v>
      </c>
      <c r="AR53" s="26">
        <f t="shared" si="12"/>
        <v>2.6051701859880918</v>
      </c>
      <c r="AS53" s="26">
        <f t="shared" si="13"/>
        <v>4.3025850929940459</v>
      </c>
      <c r="AT53" s="26">
        <f t="shared" si="14"/>
        <v>3</v>
      </c>
      <c r="AU53" s="26">
        <f t="shared" si="15"/>
        <v>5</v>
      </c>
    </row>
    <row r="54" spans="3:47">
      <c r="C54" s="1">
        <f t="shared" si="16"/>
        <v>50</v>
      </c>
      <c r="D54" s="23">
        <f t="shared" si="17"/>
        <v>5</v>
      </c>
      <c r="F54" s="7">
        <v>51</v>
      </c>
      <c r="G54" s="26">
        <f t="shared" si="2"/>
        <v>5</v>
      </c>
      <c r="H54" s="26">
        <f t="shared" si="3"/>
        <v>5</v>
      </c>
      <c r="I54" s="22">
        <f t="shared" si="4"/>
        <v>5</v>
      </c>
      <c r="J54" s="31">
        <v>51</v>
      </c>
      <c r="K54">
        <f t="shared" si="18"/>
        <v>5</v>
      </c>
      <c r="L54">
        <f t="shared" si="18"/>
        <v>5</v>
      </c>
      <c r="M54">
        <f t="shared" si="18"/>
        <v>4</v>
      </c>
      <c r="N54">
        <f t="shared" si="18"/>
        <v>4</v>
      </c>
      <c r="O54">
        <f t="shared" si="18"/>
        <v>3</v>
      </c>
      <c r="P54">
        <f t="shared" si="18"/>
        <v>3</v>
      </c>
      <c r="Q54">
        <f t="shared" si="18"/>
        <v>2</v>
      </c>
      <c r="R54">
        <f t="shared" si="18"/>
        <v>2</v>
      </c>
      <c r="S54">
        <f t="shared" si="18"/>
        <v>1</v>
      </c>
      <c r="T54">
        <f t="shared" si="18"/>
        <v>1</v>
      </c>
      <c r="U54" s="26">
        <f t="shared" si="6"/>
        <v>6</v>
      </c>
      <c r="V54" s="31">
        <v>51</v>
      </c>
      <c r="W54">
        <f t="shared" si="19"/>
        <v>6</v>
      </c>
      <c r="X54">
        <f t="shared" si="19"/>
        <v>6</v>
      </c>
      <c r="Y54">
        <f t="shared" si="19"/>
        <v>5</v>
      </c>
      <c r="Z54">
        <f t="shared" si="19"/>
        <v>5</v>
      </c>
      <c r="AA54">
        <f t="shared" si="19"/>
        <v>4</v>
      </c>
      <c r="AB54">
        <f t="shared" si="19"/>
        <v>3</v>
      </c>
      <c r="AC54">
        <f t="shared" si="19"/>
        <v>3</v>
      </c>
      <c r="AD54">
        <f t="shared" si="19"/>
        <v>2</v>
      </c>
      <c r="AE54">
        <f t="shared" si="19"/>
        <v>2</v>
      </c>
      <c r="AF54">
        <f t="shared" si="19"/>
        <v>1</v>
      </c>
      <c r="AH54" s="31">
        <v>51</v>
      </c>
      <c r="AI54" s="26">
        <f t="shared" si="8"/>
        <v>5.6249728132842707</v>
      </c>
      <c r="AJ54" s="38">
        <f t="shared" si="9"/>
        <v>8.1414284285428504</v>
      </c>
      <c r="AO54" s="31">
        <v>51</v>
      </c>
      <c r="AP54" s="26">
        <f t="shared" si="10"/>
        <v>5.6249728132842707</v>
      </c>
      <c r="AQ54" s="26">
        <f t="shared" si="11"/>
        <v>3.0086001717619175</v>
      </c>
      <c r="AR54" s="26">
        <f t="shared" si="12"/>
        <v>2.6163726415223532</v>
      </c>
      <c r="AS54" s="26">
        <f t="shared" si="13"/>
        <v>4.3167864925230939</v>
      </c>
      <c r="AT54" s="26">
        <f t="shared" si="14"/>
        <v>3</v>
      </c>
      <c r="AU54" s="26">
        <f t="shared" si="15"/>
        <v>5</v>
      </c>
    </row>
    <row r="55" spans="3:47">
      <c r="C55" s="1">
        <f t="shared" si="16"/>
        <v>49</v>
      </c>
      <c r="D55" s="23">
        <f t="shared" si="17"/>
        <v>4</v>
      </c>
      <c r="F55" s="7">
        <v>52</v>
      </c>
      <c r="G55" s="26">
        <f t="shared" si="2"/>
        <v>5</v>
      </c>
      <c r="H55" s="26">
        <f t="shared" si="3"/>
        <v>5</v>
      </c>
      <c r="I55" s="22">
        <f t="shared" si="4"/>
        <v>5</v>
      </c>
      <c r="J55" s="31">
        <v>52</v>
      </c>
      <c r="K55">
        <f t="shared" si="18"/>
        <v>5</v>
      </c>
      <c r="L55">
        <f t="shared" si="18"/>
        <v>5</v>
      </c>
      <c r="M55">
        <f t="shared" si="18"/>
        <v>4</v>
      </c>
      <c r="N55">
        <f t="shared" si="18"/>
        <v>4</v>
      </c>
      <c r="O55">
        <f t="shared" si="18"/>
        <v>3</v>
      </c>
      <c r="P55">
        <f t="shared" si="18"/>
        <v>3</v>
      </c>
      <c r="Q55">
        <f t="shared" si="18"/>
        <v>2</v>
      </c>
      <c r="R55">
        <f t="shared" si="18"/>
        <v>2</v>
      </c>
      <c r="S55">
        <f t="shared" si="18"/>
        <v>1</v>
      </c>
      <c r="T55">
        <f t="shared" si="18"/>
        <v>1</v>
      </c>
      <c r="U55" s="26">
        <f t="shared" si="6"/>
        <v>6</v>
      </c>
      <c r="V55" s="31">
        <v>52</v>
      </c>
      <c r="W55">
        <f t="shared" si="19"/>
        <v>6</v>
      </c>
      <c r="X55">
        <f t="shared" si="19"/>
        <v>6</v>
      </c>
      <c r="Y55">
        <f t="shared" si="19"/>
        <v>5</v>
      </c>
      <c r="Z55">
        <f t="shared" si="19"/>
        <v>5</v>
      </c>
      <c r="AA55">
        <f t="shared" si="19"/>
        <v>4</v>
      </c>
      <c r="AB55">
        <f t="shared" si="19"/>
        <v>3</v>
      </c>
      <c r="AC55">
        <f t="shared" si="19"/>
        <v>3</v>
      </c>
      <c r="AD55">
        <f t="shared" si="19"/>
        <v>2</v>
      </c>
      <c r="AE55">
        <f t="shared" si="19"/>
        <v>2</v>
      </c>
      <c r="AF55">
        <f t="shared" si="19"/>
        <v>1</v>
      </c>
      <c r="AH55" s="31">
        <v>52</v>
      </c>
      <c r="AI55" s="26">
        <f t="shared" si="8"/>
        <v>5.6443908991413725</v>
      </c>
      <c r="AJ55" s="38">
        <f t="shared" si="9"/>
        <v>8.2111025509279791</v>
      </c>
      <c r="AO55" s="31">
        <v>52</v>
      </c>
      <c r="AP55" s="26">
        <f t="shared" si="10"/>
        <v>5.6443908991413725</v>
      </c>
      <c r="AQ55" s="26">
        <f t="shared" si="11"/>
        <v>3.0170333392987803</v>
      </c>
      <c r="AR55" s="26">
        <f t="shared" si="12"/>
        <v>2.6273575598425922</v>
      </c>
      <c r="AS55" s="26">
        <f t="shared" si="13"/>
        <v>4.3307121192200766</v>
      </c>
      <c r="AT55" s="26">
        <f t="shared" si="14"/>
        <v>3</v>
      </c>
      <c r="AU55" s="26">
        <f t="shared" si="15"/>
        <v>5</v>
      </c>
    </row>
    <row r="56" spans="3:47">
      <c r="C56" s="1">
        <f t="shared" si="16"/>
        <v>48</v>
      </c>
      <c r="D56" s="23">
        <f t="shared" si="17"/>
        <v>4</v>
      </c>
      <c r="F56" s="7">
        <v>53</v>
      </c>
      <c r="G56" s="26">
        <f t="shared" si="2"/>
        <v>5</v>
      </c>
      <c r="H56" s="26">
        <f t="shared" si="3"/>
        <v>5</v>
      </c>
      <c r="I56" s="22">
        <f t="shared" si="4"/>
        <v>5</v>
      </c>
      <c r="J56" s="31">
        <v>53</v>
      </c>
      <c r="K56">
        <f t="shared" si="18"/>
        <v>5</v>
      </c>
      <c r="L56">
        <f t="shared" si="18"/>
        <v>5</v>
      </c>
      <c r="M56">
        <f t="shared" si="18"/>
        <v>4</v>
      </c>
      <c r="N56">
        <f t="shared" si="18"/>
        <v>4</v>
      </c>
      <c r="O56">
        <f t="shared" si="18"/>
        <v>3</v>
      </c>
      <c r="P56">
        <f t="shared" si="18"/>
        <v>3</v>
      </c>
      <c r="Q56">
        <f t="shared" si="18"/>
        <v>2</v>
      </c>
      <c r="R56">
        <f t="shared" si="18"/>
        <v>2</v>
      </c>
      <c r="S56">
        <f t="shared" si="18"/>
        <v>1</v>
      </c>
      <c r="T56">
        <f t="shared" si="18"/>
        <v>1</v>
      </c>
      <c r="U56" s="26">
        <f t="shared" si="6"/>
        <v>6</v>
      </c>
      <c r="V56" s="31">
        <v>53</v>
      </c>
      <c r="W56">
        <f t="shared" si="19"/>
        <v>6</v>
      </c>
      <c r="X56">
        <f t="shared" si="19"/>
        <v>6</v>
      </c>
      <c r="Y56">
        <f t="shared" si="19"/>
        <v>5</v>
      </c>
      <c r="Z56">
        <f t="shared" si="19"/>
        <v>5</v>
      </c>
      <c r="AA56">
        <f t="shared" si="19"/>
        <v>4</v>
      </c>
      <c r="AB56">
        <f t="shared" si="19"/>
        <v>3</v>
      </c>
      <c r="AC56">
        <f t="shared" si="19"/>
        <v>3</v>
      </c>
      <c r="AD56">
        <f t="shared" si="19"/>
        <v>2</v>
      </c>
      <c r="AE56">
        <f t="shared" si="19"/>
        <v>2</v>
      </c>
      <c r="AF56">
        <f t="shared" si="19"/>
        <v>1</v>
      </c>
      <c r="AH56" s="31">
        <v>53</v>
      </c>
      <c r="AI56" s="26">
        <f t="shared" si="8"/>
        <v>5.6634390941120669</v>
      </c>
      <c r="AJ56" s="38">
        <f t="shared" si="9"/>
        <v>8.2801098892805172</v>
      </c>
      <c r="AO56" s="31">
        <v>53</v>
      </c>
      <c r="AP56" s="26">
        <f t="shared" si="10"/>
        <v>5.6634390941120669</v>
      </c>
      <c r="AQ56" s="26">
        <f t="shared" si="11"/>
        <v>3.0253058652647704</v>
      </c>
      <c r="AR56" s="26">
        <f t="shared" si="12"/>
        <v>2.6381332288472965</v>
      </c>
      <c r="AS56" s="26">
        <f t="shared" si="13"/>
        <v>4.3443724796884187</v>
      </c>
      <c r="AT56" s="26">
        <f t="shared" si="14"/>
        <v>3</v>
      </c>
      <c r="AU56" s="26">
        <f t="shared" si="15"/>
        <v>5</v>
      </c>
    </row>
    <row r="57" spans="3:47">
      <c r="C57" s="1">
        <f t="shared" si="16"/>
        <v>47</v>
      </c>
      <c r="D57" s="23">
        <f t="shared" si="17"/>
        <v>4</v>
      </c>
      <c r="F57" s="7">
        <v>54</v>
      </c>
      <c r="G57" s="26">
        <f t="shared" si="2"/>
        <v>5</v>
      </c>
      <c r="H57" s="26">
        <f t="shared" si="3"/>
        <v>5</v>
      </c>
      <c r="I57" s="22">
        <f t="shared" si="4"/>
        <v>5</v>
      </c>
      <c r="J57" s="31">
        <v>54</v>
      </c>
      <c r="K57">
        <f t="shared" si="18"/>
        <v>5</v>
      </c>
      <c r="L57">
        <f t="shared" si="18"/>
        <v>5</v>
      </c>
      <c r="M57">
        <f t="shared" si="18"/>
        <v>4</v>
      </c>
      <c r="N57">
        <f t="shared" si="18"/>
        <v>4</v>
      </c>
      <c r="O57">
        <f t="shared" si="18"/>
        <v>3</v>
      </c>
      <c r="P57">
        <f t="shared" si="18"/>
        <v>3</v>
      </c>
      <c r="Q57">
        <f t="shared" si="18"/>
        <v>2</v>
      </c>
      <c r="R57">
        <f t="shared" si="18"/>
        <v>2</v>
      </c>
      <c r="S57">
        <f t="shared" si="18"/>
        <v>1</v>
      </c>
      <c r="T57">
        <f t="shared" si="18"/>
        <v>1</v>
      </c>
      <c r="U57" s="26">
        <f t="shared" si="6"/>
        <v>6</v>
      </c>
      <c r="V57" s="31">
        <v>54</v>
      </c>
      <c r="W57">
        <f t="shared" si="19"/>
        <v>6</v>
      </c>
      <c r="X57">
        <f t="shared" si="19"/>
        <v>6</v>
      </c>
      <c r="Y57">
        <f t="shared" si="19"/>
        <v>5</v>
      </c>
      <c r="Z57">
        <f t="shared" si="19"/>
        <v>5</v>
      </c>
      <c r="AA57">
        <f t="shared" si="19"/>
        <v>4</v>
      </c>
      <c r="AB57">
        <f t="shared" si="19"/>
        <v>3</v>
      </c>
      <c r="AC57">
        <f t="shared" si="19"/>
        <v>3</v>
      </c>
      <c r="AD57">
        <f t="shared" si="19"/>
        <v>2</v>
      </c>
      <c r="AE57">
        <f t="shared" si="19"/>
        <v>2</v>
      </c>
      <c r="AF57">
        <f t="shared" si="19"/>
        <v>1</v>
      </c>
      <c r="AH57" s="31">
        <v>54</v>
      </c>
      <c r="AI57" s="26">
        <f t="shared" si="8"/>
        <v>5.6821312271242199</v>
      </c>
      <c r="AJ57" s="38">
        <f t="shared" si="9"/>
        <v>8.3484692283495345</v>
      </c>
      <c r="AO57" s="31">
        <v>54</v>
      </c>
      <c r="AP57" s="26">
        <f t="shared" si="10"/>
        <v>5.6821312271242199</v>
      </c>
      <c r="AQ57" s="26">
        <f t="shared" si="11"/>
        <v>3.0334237554869499</v>
      </c>
      <c r="AR57" s="26">
        <f t="shared" si="12"/>
        <v>2.6487074716372701</v>
      </c>
      <c r="AS57" s="26">
        <f t="shared" si="13"/>
        <v>4.3577774913055851</v>
      </c>
      <c r="AT57" s="26">
        <f t="shared" si="14"/>
        <v>3</v>
      </c>
      <c r="AU57" s="26">
        <f t="shared" si="15"/>
        <v>5</v>
      </c>
    </row>
    <row r="58" spans="3:47">
      <c r="C58" s="1">
        <f t="shared" si="16"/>
        <v>46</v>
      </c>
      <c r="D58" s="23">
        <f t="shared" si="17"/>
        <v>4</v>
      </c>
      <c r="F58" s="7">
        <v>55</v>
      </c>
      <c r="G58" s="26">
        <f t="shared" si="2"/>
        <v>5</v>
      </c>
      <c r="H58" s="26">
        <f t="shared" si="3"/>
        <v>5</v>
      </c>
      <c r="I58" s="22">
        <f t="shared" si="4"/>
        <v>5</v>
      </c>
      <c r="J58" s="31">
        <v>55</v>
      </c>
      <c r="K58">
        <f t="shared" si="18"/>
        <v>5</v>
      </c>
      <c r="L58">
        <f t="shared" si="18"/>
        <v>5</v>
      </c>
      <c r="M58">
        <f t="shared" si="18"/>
        <v>4</v>
      </c>
      <c r="N58">
        <f t="shared" si="18"/>
        <v>4</v>
      </c>
      <c r="O58">
        <f t="shared" si="18"/>
        <v>3</v>
      </c>
      <c r="P58">
        <f t="shared" si="18"/>
        <v>3</v>
      </c>
      <c r="Q58">
        <f t="shared" si="18"/>
        <v>2</v>
      </c>
      <c r="R58">
        <f t="shared" si="18"/>
        <v>2</v>
      </c>
      <c r="S58">
        <f t="shared" si="18"/>
        <v>1</v>
      </c>
      <c r="T58">
        <f t="shared" si="18"/>
        <v>1</v>
      </c>
      <c r="U58" s="26">
        <f t="shared" si="6"/>
        <v>6</v>
      </c>
      <c r="V58" s="31">
        <v>55</v>
      </c>
      <c r="W58">
        <f t="shared" si="19"/>
        <v>6</v>
      </c>
      <c r="X58">
        <f t="shared" si="19"/>
        <v>6</v>
      </c>
      <c r="Y58">
        <f t="shared" si="19"/>
        <v>5</v>
      </c>
      <c r="Z58">
        <f t="shared" si="19"/>
        <v>5</v>
      </c>
      <c r="AA58">
        <f t="shared" si="19"/>
        <v>4</v>
      </c>
      <c r="AB58">
        <f t="shared" si="19"/>
        <v>3</v>
      </c>
      <c r="AC58">
        <f t="shared" si="19"/>
        <v>3</v>
      </c>
      <c r="AD58">
        <f t="shared" si="19"/>
        <v>2</v>
      </c>
      <c r="AE58">
        <f t="shared" si="19"/>
        <v>2</v>
      </c>
      <c r="AF58">
        <f t="shared" si="19"/>
        <v>1</v>
      </c>
      <c r="AH58" s="31">
        <v>55</v>
      </c>
      <c r="AI58" s="26">
        <f t="shared" si="8"/>
        <v>5.7004803657924166</v>
      </c>
      <c r="AJ58" s="38">
        <f t="shared" si="9"/>
        <v>8.416198487095663</v>
      </c>
      <c r="AO58" s="31">
        <v>55</v>
      </c>
      <c r="AP58" s="26">
        <f t="shared" si="10"/>
        <v>5.7004803657924166</v>
      </c>
      <c r="AQ58" s="26">
        <f t="shared" si="11"/>
        <v>3.0413926851582249</v>
      </c>
      <c r="AR58" s="26">
        <f t="shared" si="12"/>
        <v>2.6590876806341917</v>
      </c>
      <c r="AS58" s="26">
        <f t="shared" si="13"/>
        <v>4.3709365254753205</v>
      </c>
      <c r="AT58" s="26">
        <f t="shared" si="14"/>
        <v>3</v>
      </c>
      <c r="AU58" s="26">
        <f t="shared" si="15"/>
        <v>5</v>
      </c>
    </row>
    <row r="59" spans="3:47">
      <c r="C59" s="1">
        <f t="shared" si="16"/>
        <v>45</v>
      </c>
      <c r="D59" s="23">
        <f t="shared" si="17"/>
        <v>4</v>
      </c>
      <c r="F59" s="7">
        <v>56</v>
      </c>
      <c r="G59" s="26">
        <f t="shared" si="2"/>
        <v>5</v>
      </c>
      <c r="H59" s="26">
        <f t="shared" si="3"/>
        <v>5</v>
      </c>
      <c r="I59" s="22">
        <f t="shared" si="4"/>
        <v>5</v>
      </c>
      <c r="J59" s="31">
        <v>56</v>
      </c>
      <c r="K59">
        <f t="shared" si="18"/>
        <v>5</v>
      </c>
      <c r="L59">
        <f t="shared" si="18"/>
        <v>5</v>
      </c>
      <c r="M59">
        <f t="shared" si="18"/>
        <v>4</v>
      </c>
      <c r="N59">
        <f t="shared" si="18"/>
        <v>4</v>
      </c>
      <c r="O59">
        <f t="shared" si="18"/>
        <v>3</v>
      </c>
      <c r="P59">
        <f t="shared" si="18"/>
        <v>3</v>
      </c>
      <c r="Q59">
        <f t="shared" si="18"/>
        <v>2</v>
      </c>
      <c r="R59">
        <f t="shared" si="18"/>
        <v>2</v>
      </c>
      <c r="S59">
        <f t="shared" si="18"/>
        <v>1</v>
      </c>
      <c r="T59">
        <f t="shared" si="18"/>
        <v>1</v>
      </c>
      <c r="U59" s="26">
        <f t="shared" si="6"/>
        <v>6</v>
      </c>
      <c r="V59" s="31">
        <v>56</v>
      </c>
      <c r="W59">
        <f t="shared" si="19"/>
        <v>6</v>
      </c>
      <c r="X59">
        <f t="shared" si="19"/>
        <v>6</v>
      </c>
      <c r="Y59">
        <f t="shared" si="19"/>
        <v>5</v>
      </c>
      <c r="Z59">
        <f t="shared" si="19"/>
        <v>5</v>
      </c>
      <c r="AA59">
        <f t="shared" si="19"/>
        <v>4</v>
      </c>
      <c r="AB59">
        <f t="shared" si="19"/>
        <v>3</v>
      </c>
      <c r="AC59">
        <f t="shared" si="19"/>
        <v>3</v>
      </c>
      <c r="AD59">
        <f t="shared" si="19"/>
        <v>2</v>
      </c>
      <c r="AE59">
        <f t="shared" si="19"/>
        <v>2</v>
      </c>
      <c r="AF59">
        <f t="shared" si="19"/>
        <v>1</v>
      </c>
      <c r="AH59" s="31">
        <v>56</v>
      </c>
      <c r="AI59" s="26">
        <f t="shared" si="8"/>
        <v>5.7184988712950942</v>
      </c>
      <c r="AJ59" s="38">
        <f t="shared" si="9"/>
        <v>8.4833147735478818</v>
      </c>
      <c r="AO59" s="31">
        <v>56</v>
      </c>
      <c r="AP59" s="26">
        <f t="shared" si="10"/>
        <v>5.7184988712950942</v>
      </c>
      <c r="AQ59" s="26">
        <f t="shared" si="11"/>
        <v>3.0492180226701815</v>
      </c>
      <c r="AR59" s="26">
        <f t="shared" si="12"/>
        <v>2.6692808486249127</v>
      </c>
      <c r="AS59" s="26">
        <f t="shared" si="13"/>
        <v>4.3838584469826376</v>
      </c>
      <c r="AT59" s="26">
        <f t="shared" si="14"/>
        <v>3</v>
      </c>
      <c r="AU59" s="26">
        <f t="shared" si="15"/>
        <v>5</v>
      </c>
    </row>
    <row r="60" spans="3:47">
      <c r="C60" s="1">
        <f t="shared" si="16"/>
        <v>44</v>
      </c>
      <c r="D60" s="23">
        <f t="shared" si="17"/>
        <v>4</v>
      </c>
      <c r="F60" s="7">
        <v>57</v>
      </c>
      <c r="G60" s="26">
        <f t="shared" si="2"/>
        <v>5</v>
      </c>
      <c r="H60" s="26">
        <f t="shared" si="3"/>
        <v>5</v>
      </c>
      <c r="I60" s="22">
        <f t="shared" si="4"/>
        <v>5</v>
      </c>
      <c r="J60" s="31">
        <v>57</v>
      </c>
      <c r="K60">
        <f t="shared" si="18"/>
        <v>5</v>
      </c>
      <c r="L60">
        <f t="shared" si="18"/>
        <v>5</v>
      </c>
      <c r="M60">
        <f t="shared" si="18"/>
        <v>4</v>
      </c>
      <c r="N60">
        <f t="shared" si="18"/>
        <v>4</v>
      </c>
      <c r="O60">
        <f t="shared" si="18"/>
        <v>3</v>
      </c>
      <c r="P60">
        <f t="shared" si="18"/>
        <v>3</v>
      </c>
      <c r="Q60">
        <f t="shared" si="18"/>
        <v>2</v>
      </c>
      <c r="R60">
        <f t="shared" si="18"/>
        <v>2</v>
      </c>
      <c r="S60">
        <f t="shared" si="18"/>
        <v>1</v>
      </c>
      <c r="T60">
        <f t="shared" si="18"/>
        <v>1</v>
      </c>
      <c r="U60" s="26">
        <f t="shared" si="6"/>
        <v>6</v>
      </c>
      <c r="V60" s="31">
        <v>57</v>
      </c>
      <c r="W60">
        <f t="shared" si="19"/>
        <v>6</v>
      </c>
      <c r="X60">
        <f t="shared" si="19"/>
        <v>6</v>
      </c>
      <c r="Y60">
        <f t="shared" si="19"/>
        <v>5</v>
      </c>
      <c r="Z60">
        <f t="shared" si="19"/>
        <v>5</v>
      </c>
      <c r="AA60">
        <f t="shared" si="19"/>
        <v>4</v>
      </c>
      <c r="AB60">
        <f t="shared" si="19"/>
        <v>3</v>
      </c>
      <c r="AC60">
        <f t="shared" si="19"/>
        <v>3</v>
      </c>
      <c r="AD60">
        <f t="shared" si="19"/>
        <v>2</v>
      </c>
      <c r="AE60">
        <f t="shared" si="19"/>
        <v>2</v>
      </c>
      <c r="AF60">
        <f t="shared" si="19"/>
        <v>1</v>
      </c>
      <c r="AH60" s="31">
        <v>57</v>
      </c>
      <c r="AI60" s="26">
        <f t="shared" si="8"/>
        <v>5.7361984483944957</v>
      </c>
      <c r="AJ60" s="38">
        <f t="shared" si="9"/>
        <v>8.5498344352707498</v>
      </c>
      <c r="AO60" s="31">
        <v>57</v>
      </c>
      <c r="AP60" s="26">
        <f t="shared" si="10"/>
        <v>5.7361984483944957</v>
      </c>
      <c r="AQ60" s="26">
        <f t="shared" si="11"/>
        <v>3.0569048513364727</v>
      </c>
      <c r="AR60" s="26">
        <f t="shared" si="12"/>
        <v>2.6792935970580229</v>
      </c>
      <c r="AS60" s="26">
        <f t="shared" si="13"/>
        <v>4.3965516498654846</v>
      </c>
      <c r="AT60" s="26">
        <f t="shared" si="14"/>
        <v>3</v>
      </c>
      <c r="AU60" s="26">
        <f t="shared" si="15"/>
        <v>5</v>
      </c>
    </row>
    <row r="61" spans="3:47">
      <c r="C61" s="1">
        <f t="shared" si="16"/>
        <v>43</v>
      </c>
      <c r="D61" s="23">
        <f t="shared" si="17"/>
        <v>4</v>
      </c>
      <c r="F61" s="7">
        <v>58</v>
      </c>
      <c r="G61" s="26">
        <f t="shared" si="2"/>
        <v>5</v>
      </c>
      <c r="H61" s="26">
        <f t="shared" si="3"/>
        <v>5</v>
      </c>
      <c r="I61" s="22">
        <f t="shared" si="4"/>
        <v>5</v>
      </c>
      <c r="J61" s="31">
        <v>58</v>
      </c>
      <c r="K61">
        <f t="shared" si="18"/>
        <v>5</v>
      </c>
      <c r="L61">
        <f t="shared" si="18"/>
        <v>5</v>
      </c>
      <c r="M61">
        <f t="shared" si="18"/>
        <v>4</v>
      </c>
      <c r="N61">
        <f t="shared" si="18"/>
        <v>4</v>
      </c>
      <c r="O61">
        <f t="shared" si="18"/>
        <v>3</v>
      </c>
      <c r="P61">
        <f t="shared" si="18"/>
        <v>3</v>
      </c>
      <c r="Q61">
        <f t="shared" si="18"/>
        <v>2</v>
      </c>
      <c r="R61">
        <f t="shared" si="18"/>
        <v>2</v>
      </c>
      <c r="S61">
        <f t="shared" si="18"/>
        <v>1</v>
      </c>
      <c r="T61">
        <f t="shared" si="18"/>
        <v>1</v>
      </c>
      <c r="U61" s="26">
        <f t="shared" si="6"/>
        <v>6</v>
      </c>
      <c r="V61" s="31">
        <v>58</v>
      </c>
      <c r="W61">
        <f t="shared" si="19"/>
        <v>6</v>
      </c>
      <c r="X61">
        <f t="shared" si="19"/>
        <v>6</v>
      </c>
      <c r="Y61">
        <f t="shared" si="19"/>
        <v>5</v>
      </c>
      <c r="Z61">
        <f t="shared" si="19"/>
        <v>5</v>
      </c>
      <c r="AA61">
        <f t="shared" si="19"/>
        <v>4</v>
      </c>
      <c r="AB61">
        <f t="shared" si="19"/>
        <v>3</v>
      </c>
      <c r="AC61">
        <f t="shared" si="19"/>
        <v>3</v>
      </c>
      <c r="AD61">
        <f t="shared" si="19"/>
        <v>2</v>
      </c>
      <c r="AE61">
        <f t="shared" si="19"/>
        <v>2</v>
      </c>
      <c r="AF61">
        <f t="shared" si="19"/>
        <v>1</v>
      </c>
      <c r="AH61" s="31">
        <v>58</v>
      </c>
      <c r="AI61" s="26">
        <f t="shared" si="8"/>
        <v>5.7535901911063645</v>
      </c>
      <c r="AJ61" s="38">
        <f t="shared" si="9"/>
        <v>8.6157731058639087</v>
      </c>
      <c r="AO61" s="31">
        <v>58</v>
      </c>
      <c r="AP61" s="26">
        <f t="shared" si="10"/>
        <v>5.7535901911063645</v>
      </c>
      <c r="AQ61" s="26">
        <f t="shared" si="11"/>
        <v>3.0644579892269186</v>
      </c>
      <c r="AR61" s="26">
        <f t="shared" si="12"/>
        <v>2.6891322018794459</v>
      </c>
      <c r="AS61" s="26">
        <f t="shared" si="13"/>
        <v>4.4090240901666418</v>
      </c>
      <c r="AT61" s="26">
        <f t="shared" si="14"/>
        <v>3</v>
      </c>
      <c r="AU61" s="26">
        <f t="shared" si="15"/>
        <v>5</v>
      </c>
    </row>
    <row r="62" spans="3:47">
      <c r="C62" s="1">
        <f t="shared" si="16"/>
        <v>42</v>
      </c>
      <c r="D62" s="23">
        <f t="shared" si="17"/>
        <v>4</v>
      </c>
      <c r="F62" s="7">
        <v>59</v>
      </c>
      <c r="G62" s="26">
        <f t="shared" si="2"/>
        <v>5</v>
      </c>
      <c r="H62" s="26">
        <f t="shared" si="3"/>
        <v>5</v>
      </c>
      <c r="I62" s="22">
        <f t="shared" si="4"/>
        <v>5</v>
      </c>
      <c r="J62" s="31">
        <v>59</v>
      </c>
      <c r="K62">
        <f t="shared" si="18"/>
        <v>5</v>
      </c>
      <c r="L62">
        <f t="shared" si="18"/>
        <v>5</v>
      </c>
      <c r="M62">
        <f t="shared" si="18"/>
        <v>4</v>
      </c>
      <c r="N62">
        <f t="shared" si="18"/>
        <v>4</v>
      </c>
      <c r="O62">
        <f t="shared" si="18"/>
        <v>3</v>
      </c>
      <c r="P62">
        <f t="shared" ref="L62:T90" si="20">CEILING($G62*P$3,1)</f>
        <v>3</v>
      </c>
      <c r="Q62">
        <f t="shared" si="20"/>
        <v>2</v>
      </c>
      <c r="R62">
        <f t="shared" si="20"/>
        <v>2</v>
      </c>
      <c r="S62">
        <f t="shared" si="20"/>
        <v>1</v>
      </c>
      <c r="T62">
        <f t="shared" si="20"/>
        <v>1</v>
      </c>
      <c r="U62" s="26">
        <f t="shared" si="6"/>
        <v>6</v>
      </c>
      <c r="V62" s="31">
        <v>59</v>
      </c>
      <c r="W62">
        <f t="shared" si="19"/>
        <v>6</v>
      </c>
      <c r="X62">
        <f t="shared" si="19"/>
        <v>6</v>
      </c>
      <c r="Y62">
        <f t="shared" si="19"/>
        <v>5</v>
      </c>
      <c r="Z62">
        <f t="shared" si="19"/>
        <v>5</v>
      </c>
      <c r="AA62">
        <f t="shared" si="19"/>
        <v>4</v>
      </c>
      <c r="AB62">
        <f t="shared" ref="X62:AF90" si="21">CEILING($U62*AB$3,1)</f>
        <v>3</v>
      </c>
      <c r="AC62">
        <f t="shared" si="21"/>
        <v>3</v>
      </c>
      <c r="AD62">
        <f t="shared" si="21"/>
        <v>2</v>
      </c>
      <c r="AE62">
        <f t="shared" si="21"/>
        <v>2</v>
      </c>
      <c r="AF62">
        <f t="shared" si="21"/>
        <v>1</v>
      </c>
      <c r="AH62" s="31">
        <v>59</v>
      </c>
      <c r="AI62" s="26">
        <f t="shared" si="8"/>
        <v>5.7706846244656651</v>
      </c>
      <c r="AJ62" s="38">
        <f t="shared" si="9"/>
        <v>8.6811457478686087</v>
      </c>
      <c r="AO62" s="31">
        <v>59</v>
      </c>
      <c r="AP62" s="26">
        <f t="shared" si="10"/>
        <v>5.7706846244656651</v>
      </c>
      <c r="AQ62" s="26">
        <f t="shared" si="11"/>
        <v>3.0718820073061255</v>
      </c>
      <c r="AR62" s="26">
        <f t="shared" si="12"/>
        <v>2.6988026171595396</v>
      </c>
      <c r="AS62" s="26">
        <f t="shared" si="13"/>
        <v>4.4212833158858951</v>
      </c>
      <c r="AT62" s="26">
        <f t="shared" si="14"/>
        <v>3</v>
      </c>
      <c r="AU62" s="26">
        <f t="shared" si="15"/>
        <v>5</v>
      </c>
    </row>
    <row r="63" spans="3:47">
      <c r="C63" s="1">
        <f t="shared" si="16"/>
        <v>41</v>
      </c>
      <c r="D63" s="23">
        <f t="shared" si="17"/>
        <v>4</v>
      </c>
      <c r="F63" s="7">
        <v>60</v>
      </c>
      <c r="G63" s="26">
        <f t="shared" si="2"/>
        <v>5</v>
      </c>
      <c r="H63" s="26">
        <f t="shared" si="3"/>
        <v>5</v>
      </c>
      <c r="I63" s="22">
        <f t="shared" si="4"/>
        <v>5</v>
      </c>
      <c r="J63" s="31">
        <v>60</v>
      </c>
      <c r="K63">
        <f t="shared" ref="K63:K103" si="22">CEILING($G63*K$3,1)</f>
        <v>5</v>
      </c>
      <c r="L63">
        <f t="shared" si="20"/>
        <v>5</v>
      </c>
      <c r="M63">
        <f t="shared" si="20"/>
        <v>4</v>
      </c>
      <c r="N63">
        <f t="shared" si="20"/>
        <v>4</v>
      </c>
      <c r="O63">
        <f t="shared" si="20"/>
        <v>3</v>
      </c>
      <c r="P63">
        <f t="shared" si="20"/>
        <v>3</v>
      </c>
      <c r="Q63">
        <f t="shared" si="20"/>
        <v>2</v>
      </c>
      <c r="R63">
        <f t="shared" si="20"/>
        <v>2</v>
      </c>
      <c r="S63">
        <f t="shared" si="20"/>
        <v>1</v>
      </c>
      <c r="T63">
        <f t="shared" si="20"/>
        <v>1</v>
      </c>
      <c r="U63" s="26">
        <f t="shared" si="6"/>
        <v>6</v>
      </c>
      <c r="V63" s="31">
        <v>60</v>
      </c>
      <c r="W63">
        <f t="shared" ref="W63:W103" si="23">CEILING($U63*W$3,1)</f>
        <v>6</v>
      </c>
      <c r="X63">
        <f t="shared" si="21"/>
        <v>6</v>
      </c>
      <c r="Y63">
        <f t="shared" si="21"/>
        <v>5</v>
      </c>
      <c r="Z63">
        <f t="shared" si="21"/>
        <v>5</v>
      </c>
      <c r="AA63">
        <f t="shared" si="21"/>
        <v>4</v>
      </c>
      <c r="AB63">
        <f t="shared" si="21"/>
        <v>3</v>
      </c>
      <c r="AC63">
        <f t="shared" si="21"/>
        <v>3</v>
      </c>
      <c r="AD63">
        <f t="shared" si="21"/>
        <v>2</v>
      </c>
      <c r="AE63">
        <f t="shared" si="21"/>
        <v>2</v>
      </c>
      <c r="AF63">
        <f t="shared" si="21"/>
        <v>1</v>
      </c>
      <c r="AH63" s="31">
        <v>60</v>
      </c>
      <c r="AI63" s="26">
        <f t="shared" si="8"/>
        <v>5.7874917427820458</v>
      </c>
      <c r="AJ63" s="38">
        <f t="shared" si="9"/>
        <v>8.745966692414834</v>
      </c>
      <c r="AO63" s="31">
        <v>60</v>
      </c>
      <c r="AP63" s="26">
        <f t="shared" si="10"/>
        <v>5.7874917427820458</v>
      </c>
      <c r="AQ63" s="26">
        <f t="shared" si="11"/>
        <v>3.0791812460476247</v>
      </c>
      <c r="AR63" s="26">
        <f t="shared" si="12"/>
        <v>2.7083104967344211</v>
      </c>
      <c r="AS63" s="26">
        <f t="shared" si="13"/>
        <v>4.433336494414835</v>
      </c>
      <c r="AT63" s="26">
        <f t="shared" si="14"/>
        <v>3</v>
      </c>
      <c r="AU63" s="26">
        <f t="shared" si="15"/>
        <v>5</v>
      </c>
    </row>
    <row r="64" spans="3:47">
      <c r="C64" s="1">
        <f t="shared" si="16"/>
        <v>40</v>
      </c>
      <c r="D64" s="23">
        <f t="shared" si="17"/>
        <v>4</v>
      </c>
      <c r="F64" s="7">
        <v>61</v>
      </c>
      <c r="G64" s="26">
        <f t="shared" si="2"/>
        <v>5</v>
      </c>
      <c r="H64" s="26">
        <f t="shared" si="3"/>
        <v>5</v>
      </c>
      <c r="I64" s="22">
        <f t="shared" si="4"/>
        <v>5</v>
      </c>
      <c r="J64" s="31">
        <v>61</v>
      </c>
      <c r="K64">
        <f t="shared" si="22"/>
        <v>5</v>
      </c>
      <c r="L64">
        <f t="shared" si="20"/>
        <v>5</v>
      </c>
      <c r="M64">
        <f t="shared" si="20"/>
        <v>4</v>
      </c>
      <c r="N64">
        <f t="shared" si="20"/>
        <v>4</v>
      </c>
      <c r="O64">
        <f t="shared" si="20"/>
        <v>3</v>
      </c>
      <c r="P64">
        <f t="shared" si="20"/>
        <v>3</v>
      </c>
      <c r="Q64">
        <f t="shared" si="20"/>
        <v>2</v>
      </c>
      <c r="R64">
        <f t="shared" si="20"/>
        <v>2</v>
      </c>
      <c r="S64">
        <f t="shared" si="20"/>
        <v>1</v>
      </c>
      <c r="T64">
        <f t="shared" si="20"/>
        <v>1</v>
      </c>
      <c r="U64" s="26">
        <f t="shared" si="6"/>
        <v>6</v>
      </c>
      <c r="V64" s="31">
        <v>61</v>
      </c>
      <c r="W64">
        <f t="shared" si="23"/>
        <v>6</v>
      </c>
      <c r="X64">
        <f t="shared" si="21"/>
        <v>6</v>
      </c>
      <c r="Y64">
        <f t="shared" si="21"/>
        <v>5</v>
      </c>
      <c r="Z64">
        <f t="shared" si="21"/>
        <v>5</v>
      </c>
      <c r="AA64">
        <f t="shared" si="21"/>
        <v>4</v>
      </c>
      <c r="AB64">
        <f t="shared" si="21"/>
        <v>3</v>
      </c>
      <c r="AC64">
        <f t="shared" si="21"/>
        <v>3</v>
      </c>
      <c r="AD64">
        <f t="shared" si="21"/>
        <v>2</v>
      </c>
      <c r="AE64">
        <f t="shared" si="21"/>
        <v>2</v>
      </c>
      <c r="AF64">
        <f t="shared" si="21"/>
        <v>1</v>
      </c>
      <c r="AH64" s="31">
        <v>61</v>
      </c>
      <c r="AI64" s="26">
        <f t="shared" si="8"/>
        <v>5.8040210447332568</v>
      </c>
      <c r="AJ64" s="38">
        <f t="shared" si="9"/>
        <v>8.810249675906654</v>
      </c>
      <c r="AO64" s="31">
        <v>61</v>
      </c>
      <c r="AP64" s="26">
        <f t="shared" si="10"/>
        <v>5.8040210447332568</v>
      </c>
      <c r="AQ64" s="26">
        <f t="shared" si="11"/>
        <v>3.0863598306747484</v>
      </c>
      <c r="AR64" s="26">
        <f t="shared" si="12"/>
        <v>2.7176612140585084</v>
      </c>
      <c r="AS64" s="26">
        <f t="shared" si="13"/>
        <v>4.445190437704003</v>
      </c>
      <c r="AT64" s="26">
        <f t="shared" si="14"/>
        <v>3</v>
      </c>
      <c r="AU64" s="26">
        <f t="shared" si="15"/>
        <v>5</v>
      </c>
    </row>
    <row r="65" spans="3:47">
      <c r="C65" s="1">
        <f t="shared" si="16"/>
        <v>39</v>
      </c>
      <c r="D65" s="23">
        <f t="shared" si="17"/>
        <v>3</v>
      </c>
      <c r="F65" s="7">
        <v>62</v>
      </c>
      <c r="G65" s="26">
        <f t="shared" si="2"/>
        <v>5</v>
      </c>
      <c r="H65" s="26">
        <f t="shared" si="3"/>
        <v>5</v>
      </c>
      <c r="I65" s="22">
        <f t="shared" si="4"/>
        <v>5</v>
      </c>
      <c r="J65" s="31">
        <v>62</v>
      </c>
      <c r="K65">
        <f t="shared" si="22"/>
        <v>5</v>
      </c>
      <c r="L65">
        <f t="shared" si="20"/>
        <v>5</v>
      </c>
      <c r="M65">
        <f t="shared" si="20"/>
        <v>4</v>
      </c>
      <c r="N65">
        <f t="shared" si="20"/>
        <v>4</v>
      </c>
      <c r="O65">
        <f t="shared" si="20"/>
        <v>3</v>
      </c>
      <c r="P65">
        <f t="shared" si="20"/>
        <v>3</v>
      </c>
      <c r="Q65">
        <f t="shared" si="20"/>
        <v>2</v>
      </c>
      <c r="R65">
        <f t="shared" si="20"/>
        <v>2</v>
      </c>
      <c r="S65">
        <f t="shared" si="20"/>
        <v>1</v>
      </c>
      <c r="T65">
        <f t="shared" si="20"/>
        <v>1</v>
      </c>
      <c r="U65" s="26">
        <f t="shared" si="6"/>
        <v>6</v>
      </c>
      <c r="V65" s="31">
        <v>62</v>
      </c>
      <c r="W65">
        <f t="shared" si="23"/>
        <v>6</v>
      </c>
      <c r="X65">
        <f t="shared" si="21"/>
        <v>6</v>
      </c>
      <c r="Y65">
        <f t="shared" si="21"/>
        <v>5</v>
      </c>
      <c r="Z65">
        <f t="shared" si="21"/>
        <v>5</v>
      </c>
      <c r="AA65">
        <f t="shared" si="21"/>
        <v>4</v>
      </c>
      <c r="AB65">
        <f t="shared" si="21"/>
        <v>3</v>
      </c>
      <c r="AC65">
        <f t="shared" si="21"/>
        <v>3</v>
      </c>
      <c r="AD65">
        <f t="shared" si="21"/>
        <v>2</v>
      </c>
      <c r="AE65">
        <f t="shared" si="21"/>
        <v>2</v>
      </c>
      <c r="AF65">
        <f t="shared" si="21"/>
        <v>1</v>
      </c>
      <c r="AH65" s="31">
        <v>62</v>
      </c>
      <c r="AI65" s="26">
        <f t="shared" si="8"/>
        <v>5.8202815656050371</v>
      </c>
      <c r="AJ65" s="38">
        <f t="shared" si="9"/>
        <v>8.8740078740118111</v>
      </c>
      <c r="AO65" s="31">
        <v>62</v>
      </c>
      <c r="AP65" s="26">
        <f t="shared" si="10"/>
        <v>5.8202815656050371</v>
      </c>
      <c r="AQ65" s="26">
        <f t="shared" si="11"/>
        <v>3.0934216851622351</v>
      </c>
      <c r="AR65" s="26">
        <f t="shared" si="12"/>
        <v>2.7268598804428019</v>
      </c>
      <c r="AS65" s="26">
        <f t="shared" si="13"/>
        <v>4.4568516253836359</v>
      </c>
      <c r="AT65" s="26">
        <f t="shared" si="14"/>
        <v>3</v>
      </c>
      <c r="AU65" s="26">
        <f t="shared" si="15"/>
        <v>5</v>
      </c>
    </row>
    <row r="66" spans="3:47">
      <c r="C66" s="1">
        <f t="shared" si="16"/>
        <v>38</v>
      </c>
      <c r="D66" s="23">
        <f t="shared" si="17"/>
        <v>3</v>
      </c>
      <c r="F66" s="7">
        <v>63</v>
      </c>
      <c r="G66" s="26">
        <f t="shared" si="2"/>
        <v>5</v>
      </c>
      <c r="H66" s="26">
        <f t="shared" si="3"/>
        <v>5</v>
      </c>
      <c r="I66" s="22">
        <f t="shared" si="4"/>
        <v>5</v>
      </c>
      <c r="J66" s="31">
        <v>63</v>
      </c>
      <c r="K66">
        <f t="shared" si="22"/>
        <v>5</v>
      </c>
      <c r="L66">
        <f t="shared" si="20"/>
        <v>5</v>
      </c>
      <c r="M66">
        <f t="shared" si="20"/>
        <v>4</v>
      </c>
      <c r="N66">
        <f t="shared" si="20"/>
        <v>4</v>
      </c>
      <c r="O66">
        <f t="shared" si="20"/>
        <v>3</v>
      </c>
      <c r="P66">
        <f t="shared" si="20"/>
        <v>3</v>
      </c>
      <c r="Q66">
        <f t="shared" si="20"/>
        <v>2</v>
      </c>
      <c r="R66">
        <f t="shared" si="20"/>
        <v>2</v>
      </c>
      <c r="S66">
        <f t="shared" si="20"/>
        <v>1</v>
      </c>
      <c r="T66">
        <f t="shared" si="20"/>
        <v>1</v>
      </c>
      <c r="U66" s="26">
        <f t="shared" si="6"/>
        <v>6</v>
      </c>
      <c r="V66" s="31">
        <v>63</v>
      </c>
      <c r="W66">
        <f t="shared" si="23"/>
        <v>6</v>
      </c>
      <c r="X66">
        <f t="shared" si="21"/>
        <v>6</v>
      </c>
      <c r="Y66">
        <f t="shared" si="21"/>
        <v>5</v>
      </c>
      <c r="Z66">
        <f t="shared" si="21"/>
        <v>5</v>
      </c>
      <c r="AA66">
        <f t="shared" si="21"/>
        <v>4</v>
      </c>
      <c r="AB66">
        <f t="shared" si="21"/>
        <v>3</v>
      </c>
      <c r="AC66">
        <f t="shared" si="21"/>
        <v>3</v>
      </c>
      <c r="AD66">
        <f t="shared" si="21"/>
        <v>2</v>
      </c>
      <c r="AE66">
        <f t="shared" si="21"/>
        <v>2</v>
      </c>
      <c r="AF66">
        <f t="shared" si="21"/>
        <v>1</v>
      </c>
      <c r="AH66" s="31">
        <v>63</v>
      </c>
      <c r="AI66" s="26">
        <f t="shared" si="8"/>
        <v>5.836281906951478</v>
      </c>
      <c r="AJ66" s="38">
        <f t="shared" si="9"/>
        <v>8.937253933193773</v>
      </c>
      <c r="AO66" s="31">
        <v>63</v>
      </c>
      <c r="AP66" s="26">
        <f t="shared" si="10"/>
        <v>5.836281906951478</v>
      </c>
      <c r="AQ66" s="26">
        <f t="shared" si="11"/>
        <v>3.1003705451175629</v>
      </c>
      <c r="AR66" s="26">
        <f t="shared" si="12"/>
        <v>2.735911361833915</v>
      </c>
      <c r="AS66" s="26">
        <f t="shared" si="13"/>
        <v>4.4683262260345202</v>
      </c>
      <c r="AT66" s="26">
        <f t="shared" si="14"/>
        <v>3</v>
      </c>
      <c r="AU66" s="26">
        <f t="shared" si="15"/>
        <v>5</v>
      </c>
    </row>
    <row r="67" spans="3:47">
      <c r="C67" s="1">
        <f t="shared" si="16"/>
        <v>37</v>
      </c>
      <c r="D67" s="23">
        <f t="shared" si="17"/>
        <v>3</v>
      </c>
      <c r="F67" s="7">
        <v>64</v>
      </c>
      <c r="G67" s="26">
        <f t="shared" si="2"/>
        <v>5</v>
      </c>
      <c r="H67" s="26">
        <f t="shared" si="3"/>
        <v>5</v>
      </c>
      <c r="I67" s="22">
        <f t="shared" si="4"/>
        <v>5</v>
      </c>
      <c r="J67" s="31">
        <v>64</v>
      </c>
      <c r="K67">
        <f t="shared" si="22"/>
        <v>5</v>
      </c>
      <c r="L67">
        <f t="shared" si="20"/>
        <v>5</v>
      </c>
      <c r="M67">
        <f t="shared" si="20"/>
        <v>4</v>
      </c>
      <c r="N67">
        <f t="shared" si="20"/>
        <v>4</v>
      </c>
      <c r="O67">
        <f t="shared" si="20"/>
        <v>3</v>
      </c>
      <c r="P67">
        <f t="shared" si="20"/>
        <v>3</v>
      </c>
      <c r="Q67">
        <f t="shared" si="20"/>
        <v>2</v>
      </c>
      <c r="R67">
        <f t="shared" si="20"/>
        <v>2</v>
      </c>
      <c r="S67">
        <f t="shared" si="20"/>
        <v>1</v>
      </c>
      <c r="T67">
        <f t="shared" si="20"/>
        <v>1</v>
      </c>
      <c r="U67" s="26">
        <f t="shared" si="6"/>
        <v>6</v>
      </c>
      <c r="V67" s="31">
        <v>64</v>
      </c>
      <c r="W67">
        <f t="shared" si="23"/>
        <v>6</v>
      </c>
      <c r="X67">
        <f t="shared" si="21"/>
        <v>6</v>
      </c>
      <c r="Y67">
        <f t="shared" si="21"/>
        <v>5</v>
      </c>
      <c r="Z67">
        <f t="shared" si="21"/>
        <v>5</v>
      </c>
      <c r="AA67">
        <f t="shared" si="21"/>
        <v>4</v>
      </c>
      <c r="AB67">
        <f t="shared" si="21"/>
        <v>3</v>
      </c>
      <c r="AC67">
        <f t="shared" si="21"/>
        <v>3</v>
      </c>
      <c r="AD67">
        <f t="shared" si="21"/>
        <v>2</v>
      </c>
      <c r="AE67">
        <f t="shared" si="21"/>
        <v>2</v>
      </c>
      <c r="AF67">
        <f t="shared" si="21"/>
        <v>1</v>
      </c>
      <c r="AH67" s="31">
        <v>64</v>
      </c>
      <c r="AI67" s="26">
        <f t="shared" si="8"/>
        <v>5.8520302639196169</v>
      </c>
      <c r="AJ67" s="38">
        <f t="shared" si="9"/>
        <v>9</v>
      </c>
      <c r="AO67" s="31">
        <v>64</v>
      </c>
      <c r="AP67" s="26">
        <f t="shared" si="10"/>
        <v>5.8520302639196169</v>
      </c>
      <c r="AQ67" s="26">
        <f t="shared" si="11"/>
        <v>3.1072099696478683</v>
      </c>
      <c r="AR67" s="26">
        <f t="shared" si="12"/>
        <v>2.7448202942717486</v>
      </c>
      <c r="AS67" s="26">
        <f t="shared" si="13"/>
        <v>4.4796201167837424</v>
      </c>
      <c r="AT67" s="26">
        <f t="shared" si="14"/>
        <v>3</v>
      </c>
      <c r="AU67" s="26">
        <f t="shared" si="15"/>
        <v>5</v>
      </c>
    </row>
    <row r="68" spans="3:47">
      <c r="C68" s="1">
        <f t="shared" si="16"/>
        <v>36</v>
      </c>
      <c r="D68" s="23">
        <f t="shared" si="17"/>
        <v>3</v>
      </c>
      <c r="F68" s="7">
        <v>65</v>
      </c>
      <c r="G68" s="26">
        <f t="shared" si="2"/>
        <v>5</v>
      </c>
      <c r="H68" s="26">
        <f t="shared" si="3"/>
        <v>5</v>
      </c>
      <c r="I68" s="22">
        <f t="shared" si="4"/>
        <v>5</v>
      </c>
      <c r="J68" s="31">
        <v>65</v>
      </c>
      <c r="K68">
        <f t="shared" si="22"/>
        <v>5</v>
      </c>
      <c r="L68">
        <f t="shared" si="20"/>
        <v>5</v>
      </c>
      <c r="M68">
        <f t="shared" si="20"/>
        <v>4</v>
      </c>
      <c r="N68">
        <f t="shared" si="20"/>
        <v>4</v>
      </c>
      <c r="O68">
        <f t="shared" si="20"/>
        <v>3</v>
      </c>
      <c r="P68">
        <f t="shared" si="20"/>
        <v>3</v>
      </c>
      <c r="Q68">
        <f t="shared" si="20"/>
        <v>2</v>
      </c>
      <c r="R68">
        <f t="shared" si="20"/>
        <v>2</v>
      </c>
      <c r="S68">
        <f t="shared" si="20"/>
        <v>1</v>
      </c>
      <c r="T68">
        <f t="shared" si="20"/>
        <v>1</v>
      </c>
      <c r="U68" s="26">
        <f t="shared" si="6"/>
        <v>6</v>
      </c>
      <c r="V68" s="31">
        <v>65</v>
      </c>
      <c r="W68">
        <f t="shared" si="23"/>
        <v>6</v>
      </c>
      <c r="X68">
        <f t="shared" si="21"/>
        <v>6</v>
      </c>
      <c r="Y68">
        <f t="shared" si="21"/>
        <v>5</v>
      </c>
      <c r="Z68">
        <f t="shared" si="21"/>
        <v>5</v>
      </c>
      <c r="AA68">
        <f t="shared" si="21"/>
        <v>4</v>
      </c>
      <c r="AB68">
        <f t="shared" si="21"/>
        <v>3</v>
      </c>
      <c r="AC68">
        <f t="shared" si="21"/>
        <v>3</v>
      </c>
      <c r="AD68">
        <f t="shared" si="21"/>
        <v>2</v>
      </c>
      <c r="AE68">
        <f t="shared" si="21"/>
        <v>2</v>
      </c>
      <c r="AF68">
        <f t="shared" si="21"/>
        <v>1</v>
      </c>
      <c r="AH68" s="31">
        <v>65</v>
      </c>
      <c r="AI68" s="26">
        <f t="shared" si="8"/>
        <v>5.8675344504555822</v>
      </c>
      <c r="AJ68" s="38">
        <f t="shared" si="9"/>
        <v>9.0622577482985491</v>
      </c>
      <c r="AO68" s="31">
        <v>65</v>
      </c>
      <c r="AP68" s="26">
        <f t="shared" si="10"/>
        <v>5.8675344504555822</v>
      </c>
      <c r="AQ68" s="26">
        <f t="shared" si="11"/>
        <v>3.1139433523068369</v>
      </c>
      <c r="AR68" s="26">
        <f t="shared" si="12"/>
        <v>2.7535910981487453</v>
      </c>
      <c r="AS68" s="26">
        <f t="shared" si="13"/>
        <v>4.49073890138121</v>
      </c>
      <c r="AT68" s="26">
        <f t="shared" si="14"/>
        <v>3</v>
      </c>
      <c r="AU68" s="26">
        <f t="shared" si="15"/>
        <v>5</v>
      </c>
    </row>
    <row r="69" spans="3:47">
      <c r="C69" s="1">
        <f t="shared" si="16"/>
        <v>35</v>
      </c>
      <c r="D69" s="23">
        <f t="shared" ref="D69:D94" si="24">FLOOR(0.1*$C69,1)</f>
        <v>3</v>
      </c>
      <c r="F69" s="7">
        <v>66</v>
      </c>
      <c r="G69" s="26">
        <f t="shared" ref="G69:G102" si="25">CEILING(-(0.92^($F69-20))+5,1)</f>
        <v>5</v>
      </c>
      <c r="H69" s="26">
        <f t="shared" ref="H69:H103" si="26">CEILING(-(1.09^($F69-82))+5,1)</f>
        <v>5</v>
      </c>
      <c r="I69" s="22">
        <f t="shared" ref="I69:I103" si="27">CEILING(AVERAGE(G69,H69),1)</f>
        <v>5</v>
      </c>
      <c r="J69" s="31">
        <v>66</v>
      </c>
      <c r="K69">
        <f t="shared" si="22"/>
        <v>5</v>
      </c>
      <c r="L69">
        <f t="shared" si="20"/>
        <v>5</v>
      </c>
      <c r="M69">
        <f t="shared" si="20"/>
        <v>4</v>
      </c>
      <c r="N69">
        <f t="shared" si="20"/>
        <v>4</v>
      </c>
      <c r="O69">
        <f t="shared" si="20"/>
        <v>3</v>
      </c>
      <c r="P69">
        <f t="shared" si="20"/>
        <v>3</v>
      </c>
      <c r="Q69">
        <f t="shared" si="20"/>
        <v>2</v>
      </c>
      <c r="R69">
        <f t="shared" si="20"/>
        <v>2</v>
      </c>
      <c r="S69">
        <f t="shared" si="20"/>
        <v>1</v>
      </c>
      <c r="T69">
        <f t="shared" si="20"/>
        <v>1</v>
      </c>
      <c r="U69" s="26">
        <f t="shared" ref="U69:U103" si="28">CEILING(LN(2*$V69)+1,1)</f>
        <v>6</v>
      </c>
      <c r="V69" s="31">
        <v>66</v>
      </c>
      <c r="W69">
        <f t="shared" si="23"/>
        <v>6</v>
      </c>
      <c r="X69">
        <f t="shared" si="21"/>
        <v>6</v>
      </c>
      <c r="Y69">
        <f t="shared" si="21"/>
        <v>5</v>
      </c>
      <c r="Z69">
        <f t="shared" si="21"/>
        <v>5</v>
      </c>
      <c r="AA69">
        <f t="shared" si="21"/>
        <v>4</v>
      </c>
      <c r="AB69">
        <f t="shared" si="21"/>
        <v>3</v>
      </c>
      <c r="AC69">
        <f t="shared" si="21"/>
        <v>3</v>
      </c>
      <c r="AD69">
        <f t="shared" si="21"/>
        <v>2</v>
      </c>
      <c r="AE69">
        <f t="shared" si="21"/>
        <v>2</v>
      </c>
      <c r="AF69">
        <f t="shared" si="21"/>
        <v>1</v>
      </c>
      <c r="AH69" s="31">
        <v>66</v>
      </c>
      <c r="AI69" s="26">
        <f t="shared" ref="AI69:AI103" si="29">LN(2*$V69)+1</f>
        <v>5.8828019225863706</v>
      </c>
      <c r="AJ69" s="38">
        <f t="shared" ref="AJ69:AJ103" si="30">SQRT(AH69)+1</f>
        <v>9.1240384046359608</v>
      </c>
      <c r="AO69" s="31">
        <v>66</v>
      </c>
      <c r="AP69" s="26">
        <f t="shared" ref="AP69:AP103" si="31">LN(2*$V69)+1</f>
        <v>5.8828019225863706</v>
      </c>
      <c r="AQ69" s="26">
        <f t="shared" ref="AQ69:AQ103" si="32">LOG10(2*AO69)+1</f>
        <v>3.12057393120585</v>
      </c>
      <c r="AR69" s="26">
        <f t="shared" ref="AR69:AR103" si="33">AP69-AQ69</f>
        <v>2.7622279913805206</v>
      </c>
      <c r="AS69" s="26">
        <f t="shared" ref="AS69:AS103" si="34">AVERAGE(AP69,AQ69)</f>
        <v>4.5016879268961105</v>
      </c>
      <c r="AT69" s="26">
        <f t="shared" ref="AT69:AT103" si="35">CEILING(AR69,1)</f>
        <v>3</v>
      </c>
      <c r="AU69" s="26">
        <f t="shared" ref="AU69:AU103" si="36">CEILING(AS69,1)</f>
        <v>5</v>
      </c>
    </row>
    <row r="70" spans="3:47">
      <c r="C70" s="1">
        <f t="shared" ref="C70:C92" si="37">C69-1</f>
        <v>34</v>
      </c>
      <c r="D70" s="23">
        <f t="shared" si="24"/>
        <v>3</v>
      </c>
      <c r="F70" s="7">
        <v>67</v>
      </c>
      <c r="G70" s="26">
        <f t="shared" si="25"/>
        <v>5</v>
      </c>
      <c r="H70" s="26">
        <f t="shared" si="26"/>
        <v>5</v>
      </c>
      <c r="I70" s="22">
        <f t="shared" si="27"/>
        <v>5</v>
      </c>
      <c r="J70" s="31">
        <v>67</v>
      </c>
      <c r="K70">
        <f t="shared" si="22"/>
        <v>5</v>
      </c>
      <c r="L70">
        <f t="shared" si="20"/>
        <v>5</v>
      </c>
      <c r="M70">
        <f t="shared" si="20"/>
        <v>4</v>
      </c>
      <c r="N70">
        <f t="shared" si="20"/>
        <v>4</v>
      </c>
      <c r="O70">
        <f t="shared" si="20"/>
        <v>3</v>
      </c>
      <c r="P70">
        <f t="shared" si="20"/>
        <v>3</v>
      </c>
      <c r="Q70">
        <f t="shared" si="20"/>
        <v>2</v>
      </c>
      <c r="R70">
        <f t="shared" si="20"/>
        <v>2</v>
      </c>
      <c r="S70">
        <f t="shared" si="20"/>
        <v>1</v>
      </c>
      <c r="T70">
        <f t="shared" si="20"/>
        <v>1</v>
      </c>
      <c r="U70" s="26">
        <f t="shared" si="28"/>
        <v>6</v>
      </c>
      <c r="V70" s="31">
        <v>67</v>
      </c>
      <c r="W70">
        <f t="shared" si="23"/>
        <v>6</v>
      </c>
      <c r="X70">
        <f t="shared" si="21"/>
        <v>6</v>
      </c>
      <c r="Y70">
        <f t="shared" si="21"/>
        <v>5</v>
      </c>
      <c r="Z70">
        <f t="shared" si="21"/>
        <v>5</v>
      </c>
      <c r="AA70">
        <f t="shared" si="21"/>
        <v>4</v>
      </c>
      <c r="AB70">
        <f t="shared" si="21"/>
        <v>3</v>
      </c>
      <c r="AC70">
        <f t="shared" si="21"/>
        <v>3</v>
      </c>
      <c r="AD70">
        <f t="shared" si="21"/>
        <v>2</v>
      </c>
      <c r="AE70">
        <f t="shared" si="21"/>
        <v>2</v>
      </c>
      <c r="AF70">
        <f t="shared" si="21"/>
        <v>1</v>
      </c>
      <c r="AH70" s="31">
        <v>67</v>
      </c>
      <c r="AI70" s="26">
        <f t="shared" si="29"/>
        <v>5.8978397999509111</v>
      </c>
      <c r="AJ70" s="38">
        <f t="shared" si="30"/>
        <v>9.1853527718724504</v>
      </c>
      <c r="AO70" s="31">
        <v>67</v>
      </c>
      <c r="AP70" s="26">
        <f t="shared" si="31"/>
        <v>5.8978397999509111</v>
      </c>
      <c r="AQ70" s="26">
        <f t="shared" si="32"/>
        <v>3.1271047983648077</v>
      </c>
      <c r="AR70" s="26">
        <f t="shared" si="33"/>
        <v>2.7707350015861034</v>
      </c>
      <c r="AS70" s="26">
        <f t="shared" si="34"/>
        <v>4.5124722991578592</v>
      </c>
      <c r="AT70" s="26">
        <f t="shared" si="35"/>
        <v>3</v>
      </c>
      <c r="AU70" s="26">
        <f t="shared" si="36"/>
        <v>5</v>
      </c>
    </row>
    <row r="71" spans="3:47">
      <c r="C71" s="1">
        <f t="shared" si="37"/>
        <v>33</v>
      </c>
      <c r="D71" s="23">
        <f t="shared" si="24"/>
        <v>3</v>
      </c>
      <c r="F71" s="7">
        <v>68</v>
      </c>
      <c r="G71" s="26">
        <f t="shared" si="25"/>
        <v>5</v>
      </c>
      <c r="H71" s="26">
        <f t="shared" si="26"/>
        <v>5</v>
      </c>
      <c r="I71" s="22">
        <f t="shared" si="27"/>
        <v>5</v>
      </c>
      <c r="J71" s="31">
        <v>68</v>
      </c>
      <c r="K71">
        <f t="shared" si="22"/>
        <v>5</v>
      </c>
      <c r="L71">
        <f t="shared" si="20"/>
        <v>5</v>
      </c>
      <c r="M71">
        <f t="shared" si="20"/>
        <v>4</v>
      </c>
      <c r="N71">
        <f t="shared" si="20"/>
        <v>4</v>
      </c>
      <c r="O71">
        <f t="shared" si="20"/>
        <v>3</v>
      </c>
      <c r="P71">
        <f t="shared" si="20"/>
        <v>3</v>
      </c>
      <c r="Q71">
        <f t="shared" si="20"/>
        <v>2</v>
      </c>
      <c r="R71">
        <f t="shared" si="20"/>
        <v>2</v>
      </c>
      <c r="S71">
        <f t="shared" si="20"/>
        <v>1</v>
      </c>
      <c r="T71">
        <f t="shared" si="20"/>
        <v>1</v>
      </c>
      <c r="U71" s="26">
        <f t="shared" si="28"/>
        <v>6</v>
      </c>
      <c r="V71" s="31">
        <v>68</v>
      </c>
      <c r="W71">
        <f t="shared" si="23"/>
        <v>6</v>
      </c>
      <c r="X71">
        <f t="shared" si="21"/>
        <v>6</v>
      </c>
      <c r="Y71">
        <f t="shared" si="21"/>
        <v>5</v>
      </c>
      <c r="Z71">
        <f t="shared" si="21"/>
        <v>5</v>
      </c>
      <c r="AA71">
        <f t="shared" si="21"/>
        <v>4</v>
      </c>
      <c r="AB71">
        <f t="shared" si="21"/>
        <v>3</v>
      </c>
      <c r="AC71">
        <f t="shared" si="21"/>
        <v>3</v>
      </c>
      <c r="AD71">
        <f t="shared" si="21"/>
        <v>2</v>
      </c>
      <c r="AE71">
        <f t="shared" si="21"/>
        <v>2</v>
      </c>
      <c r="AF71">
        <f t="shared" si="21"/>
        <v>1</v>
      </c>
      <c r="AH71" s="31">
        <v>68</v>
      </c>
      <c r="AI71" s="26">
        <f t="shared" si="29"/>
        <v>5.9126548857360524</v>
      </c>
      <c r="AJ71" s="38">
        <f t="shared" si="30"/>
        <v>9.2462112512353212</v>
      </c>
      <c r="AO71" s="31">
        <v>68</v>
      </c>
      <c r="AP71" s="26">
        <f t="shared" si="31"/>
        <v>5.9126548857360524</v>
      </c>
      <c r="AQ71" s="26">
        <f t="shared" si="32"/>
        <v>3.1335389083702174</v>
      </c>
      <c r="AR71" s="26">
        <f t="shared" si="33"/>
        <v>2.7791159773658349</v>
      </c>
      <c r="AS71" s="26">
        <f t="shared" si="34"/>
        <v>4.5230968970531347</v>
      </c>
      <c r="AT71" s="26">
        <f t="shared" si="35"/>
        <v>3</v>
      </c>
      <c r="AU71" s="26">
        <f t="shared" si="36"/>
        <v>5</v>
      </c>
    </row>
    <row r="72" spans="3:47">
      <c r="C72" s="1">
        <f t="shared" si="37"/>
        <v>32</v>
      </c>
      <c r="D72" s="23">
        <f t="shared" si="24"/>
        <v>3</v>
      </c>
      <c r="F72" s="7">
        <v>69</v>
      </c>
      <c r="G72" s="26">
        <f t="shared" si="25"/>
        <v>5</v>
      </c>
      <c r="H72" s="26">
        <f t="shared" si="26"/>
        <v>5</v>
      </c>
      <c r="I72" s="22">
        <f t="shared" si="27"/>
        <v>5</v>
      </c>
      <c r="J72" s="31">
        <v>69</v>
      </c>
      <c r="K72">
        <f t="shared" si="22"/>
        <v>5</v>
      </c>
      <c r="L72">
        <f t="shared" si="20"/>
        <v>5</v>
      </c>
      <c r="M72">
        <f t="shared" si="20"/>
        <v>4</v>
      </c>
      <c r="N72">
        <f t="shared" si="20"/>
        <v>4</v>
      </c>
      <c r="O72">
        <f t="shared" si="20"/>
        <v>3</v>
      </c>
      <c r="P72">
        <f t="shared" si="20"/>
        <v>3</v>
      </c>
      <c r="Q72">
        <f t="shared" si="20"/>
        <v>2</v>
      </c>
      <c r="R72">
        <f t="shared" si="20"/>
        <v>2</v>
      </c>
      <c r="S72">
        <f t="shared" si="20"/>
        <v>1</v>
      </c>
      <c r="T72">
        <f t="shared" si="20"/>
        <v>1</v>
      </c>
      <c r="U72" s="26">
        <f t="shared" si="28"/>
        <v>6</v>
      </c>
      <c r="V72" s="31">
        <v>69</v>
      </c>
      <c r="W72">
        <f t="shared" si="23"/>
        <v>6</v>
      </c>
      <c r="X72">
        <f t="shared" si="21"/>
        <v>6</v>
      </c>
      <c r="Y72">
        <f t="shared" si="21"/>
        <v>5</v>
      </c>
      <c r="Z72">
        <f t="shared" si="21"/>
        <v>5</v>
      </c>
      <c r="AA72">
        <f t="shared" si="21"/>
        <v>4</v>
      </c>
      <c r="AB72">
        <f t="shared" si="21"/>
        <v>3</v>
      </c>
      <c r="AC72">
        <f t="shared" si="21"/>
        <v>3</v>
      </c>
      <c r="AD72">
        <f t="shared" si="21"/>
        <v>2</v>
      </c>
      <c r="AE72">
        <f t="shared" si="21"/>
        <v>2</v>
      </c>
      <c r="AF72">
        <f t="shared" si="21"/>
        <v>1</v>
      </c>
      <c r="AH72" s="31">
        <v>69</v>
      </c>
      <c r="AI72" s="26">
        <f t="shared" si="29"/>
        <v>5.9272536851572051</v>
      </c>
      <c r="AJ72" s="38">
        <f t="shared" si="30"/>
        <v>9.3066238629180749</v>
      </c>
      <c r="AO72" s="31">
        <v>69</v>
      </c>
      <c r="AP72" s="26">
        <f t="shared" si="31"/>
        <v>5.9272536851572051</v>
      </c>
      <c r="AQ72" s="26">
        <f t="shared" si="32"/>
        <v>3.1398790864012365</v>
      </c>
      <c r="AR72" s="26">
        <f t="shared" si="33"/>
        <v>2.7873745987559686</v>
      </c>
      <c r="AS72" s="26">
        <f t="shared" si="34"/>
        <v>4.5335663857792206</v>
      </c>
      <c r="AT72" s="26">
        <f t="shared" si="35"/>
        <v>3</v>
      </c>
      <c r="AU72" s="26">
        <f t="shared" si="36"/>
        <v>5</v>
      </c>
    </row>
    <row r="73" spans="3:47">
      <c r="C73" s="1">
        <f t="shared" si="37"/>
        <v>31</v>
      </c>
      <c r="D73" s="23">
        <f t="shared" si="24"/>
        <v>3</v>
      </c>
      <c r="F73" s="7">
        <v>70</v>
      </c>
      <c r="G73" s="26">
        <f t="shared" si="25"/>
        <v>5</v>
      </c>
      <c r="H73" s="26">
        <f t="shared" si="26"/>
        <v>5</v>
      </c>
      <c r="I73" s="22">
        <f t="shared" si="27"/>
        <v>5</v>
      </c>
      <c r="J73" s="31">
        <v>70</v>
      </c>
      <c r="K73">
        <f t="shared" si="22"/>
        <v>5</v>
      </c>
      <c r="L73">
        <f t="shared" si="20"/>
        <v>5</v>
      </c>
      <c r="M73">
        <f t="shared" si="20"/>
        <v>4</v>
      </c>
      <c r="N73">
        <f t="shared" si="20"/>
        <v>4</v>
      </c>
      <c r="O73">
        <f t="shared" si="20"/>
        <v>3</v>
      </c>
      <c r="P73">
        <f t="shared" si="20"/>
        <v>3</v>
      </c>
      <c r="Q73">
        <f t="shared" si="20"/>
        <v>2</v>
      </c>
      <c r="R73">
        <f t="shared" si="20"/>
        <v>2</v>
      </c>
      <c r="S73">
        <f t="shared" si="20"/>
        <v>1</v>
      </c>
      <c r="T73">
        <f t="shared" si="20"/>
        <v>1</v>
      </c>
      <c r="U73" s="26">
        <f t="shared" si="28"/>
        <v>6</v>
      </c>
      <c r="V73" s="31">
        <v>70</v>
      </c>
      <c r="W73">
        <f t="shared" si="23"/>
        <v>6</v>
      </c>
      <c r="X73">
        <f t="shared" si="21"/>
        <v>6</v>
      </c>
      <c r="Y73">
        <f t="shared" si="21"/>
        <v>5</v>
      </c>
      <c r="Z73">
        <f t="shared" si="21"/>
        <v>5</v>
      </c>
      <c r="AA73">
        <f t="shared" si="21"/>
        <v>4</v>
      </c>
      <c r="AB73">
        <f t="shared" si="21"/>
        <v>3</v>
      </c>
      <c r="AC73">
        <f t="shared" si="21"/>
        <v>3</v>
      </c>
      <c r="AD73">
        <f t="shared" si="21"/>
        <v>2</v>
      </c>
      <c r="AE73">
        <f t="shared" si="21"/>
        <v>2</v>
      </c>
      <c r="AF73">
        <f t="shared" si="21"/>
        <v>1</v>
      </c>
      <c r="AH73" s="31">
        <v>70</v>
      </c>
      <c r="AI73" s="26">
        <f t="shared" si="29"/>
        <v>5.9416424226093039</v>
      </c>
      <c r="AJ73" s="38">
        <f t="shared" si="30"/>
        <v>9.3666002653407556</v>
      </c>
      <c r="AO73" s="31">
        <v>70</v>
      </c>
      <c r="AP73" s="26">
        <f t="shared" si="31"/>
        <v>5.9416424226093039</v>
      </c>
      <c r="AQ73" s="26">
        <f t="shared" si="32"/>
        <v>3.1461280356782382</v>
      </c>
      <c r="AR73" s="26">
        <f t="shared" si="33"/>
        <v>2.7955143869310657</v>
      </c>
      <c r="AS73" s="26">
        <f t="shared" si="34"/>
        <v>4.543885229143771</v>
      </c>
      <c r="AT73" s="26">
        <f t="shared" si="35"/>
        <v>3</v>
      </c>
      <c r="AU73" s="26">
        <f t="shared" si="36"/>
        <v>5</v>
      </c>
    </row>
    <row r="74" spans="3:47">
      <c r="C74" s="1">
        <f t="shared" si="37"/>
        <v>30</v>
      </c>
      <c r="D74" s="23">
        <f t="shared" si="24"/>
        <v>3</v>
      </c>
      <c r="F74" s="7">
        <v>71</v>
      </c>
      <c r="G74" s="26">
        <f t="shared" si="25"/>
        <v>5</v>
      </c>
      <c r="H74" s="26">
        <f t="shared" si="26"/>
        <v>5</v>
      </c>
      <c r="I74" s="22">
        <f t="shared" si="27"/>
        <v>5</v>
      </c>
      <c r="J74" s="31">
        <v>71</v>
      </c>
      <c r="K74">
        <f t="shared" si="22"/>
        <v>5</v>
      </c>
      <c r="L74">
        <f t="shared" si="20"/>
        <v>5</v>
      </c>
      <c r="M74">
        <f t="shared" si="20"/>
        <v>4</v>
      </c>
      <c r="N74">
        <f t="shared" si="20"/>
        <v>4</v>
      </c>
      <c r="O74">
        <f t="shared" si="20"/>
        <v>3</v>
      </c>
      <c r="P74">
        <f t="shared" si="20"/>
        <v>3</v>
      </c>
      <c r="Q74">
        <f t="shared" si="20"/>
        <v>2</v>
      </c>
      <c r="R74">
        <f t="shared" si="20"/>
        <v>2</v>
      </c>
      <c r="S74">
        <f t="shared" si="20"/>
        <v>1</v>
      </c>
      <c r="T74">
        <f t="shared" si="20"/>
        <v>1</v>
      </c>
      <c r="U74" s="26">
        <f t="shared" si="28"/>
        <v>6</v>
      </c>
      <c r="V74" s="31">
        <v>71</v>
      </c>
      <c r="W74">
        <f t="shared" si="23"/>
        <v>6</v>
      </c>
      <c r="X74">
        <f t="shared" si="21"/>
        <v>6</v>
      </c>
      <c r="Y74">
        <f t="shared" si="21"/>
        <v>5</v>
      </c>
      <c r="Z74">
        <f t="shared" si="21"/>
        <v>5</v>
      </c>
      <c r="AA74">
        <f t="shared" si="21"/>
        <v>4</v>
      </c>
      <c r="AB74">
        <f t="shared" si="21"/>
        <v>3</v>
      </c>
      <c r="AC74">
        <f t="shared" si="21"/>
        <v>3</v>
      </c>
      <c r="AD74">
        <f t="shared" si="21"/>
        <v>2</v>
      </c>
      <c r="AE74">
        <f t="shared" si="21"/>
        <v>2</v>
      </c>
      <c r="AF74">
        <f t="shared" si="21"/>
        <v>1</v>
      </c>
      <c r="AH74" s="31">
        <v>71</v>
      </c>
      <c r="AI74" s="26">
        <f t="shared" si="29"/>
        <v>5.9558270576012609</v>
      </c>
      <c r="AJ74" s="38">
        <f t="shared" si="30"/>
        <v>9.426149773176359</v>
      </c>
      <c r="AO74" s="31">
        <v>71</v>
      </c>
      <c r="AP74" s="26">
        <f t="shared" si="31"/>
        <v>5.9558270576012609</v>
      </c>
      <c r="AQ74" s="26">
        <f t="shared" si="32"/>
        <v>3.1522883443830563</v>
      </c>
      <c r="AR74" s="26">
        <f t="shared" si="33"/>
        <v>2.8035387132182046</v>
      </c>
      <c r="AS74" s="26">
        <f t="shared" si="34"/>
        <v>4.5540577009921588</v>
      </c>
      <c r="AT74" s="26">
        <f t="shared" si="35"/>
        <v>3</v>
      </c>
      <c r="AU74" s="26">
        <f t="shared" si="36"/>
        <v>5</v>
      </c>
    </row>
    <row r="75" spans="3:47">
      <c r="C75" s="1">
        <f t="shared" si="37"/>
        <v>29</v>
      </c>
      <c r="D75" s="23">
        <f t="shared" si="24"/>
        <v>2</v>
      </c>
      <c r="F75" s="7">
        <v>72</v>
      </c>
      <c r="G75" s="26">
        <f t="shared" si="25"/>
        <v>5</v>
      </c>
      <c r="H75" s="26">
        <f t="shared" si="26"/>
        <v>5</v>
      </c>
      <c r="I75" s="22">
        <f t="shared" si="27"/>
        <v>5</v>
      </c>
      <c r="J75" s="31">
        <v>72</v>
      </c>
      <c r="K75">
        <f t="shared" si="22"/>
        <v>5</v>
      </c>
      <c r="L75">
        <f t="shared" si="20"/>
        <v>5</v>
      </c>
      <c r="M75">
        <f t="shared" si="20"/>
        <v>4</v>
      </c>
      <c r="N75">
        <f t="shared" si="20"/>
        <v>4</v>
      </c>
      <c r="O75">
        <f t="shared" si="20"/>
        <v>3</v>
      </c>
      <c r="P75">
        <f t="shared" si="20"/>
        <v>3</v>
      </c>
      <c r="Q75">
        <f t="shared" si="20"/>
        <v>2</v>
      </c>
      <c r="R75">
        <f t="shared" si="20"/>
        <v>2</v>
      </c>
      <c r="S75">
        <f t="shared" si="20"/>
        <v>1</v>
      </c>
      <c r="T75">
        <f t="shared" si="20"/>
        <v>1</v>
      </c>
      <c r="U75" s="26">
        <f t="shared" si="28"/>
        <v>6</v>
      </c>
      <c r="V75" s="31">
        <v>72</v>
      </c>
      <c r="W75">
        <f t="shared" si="23"/>
        <v>6</v>
      </c>
      <c r="X75">
        <f t="shared" si="21"/>
        <v>6</v>
      </c>
      <c r="Y75">
        <f t="shared" si="21"/>
        <v>5</v>
      </c>
      <c r="Z75">
        <f t="shared" si="21"/>
        <v>5</v>
      </c>
      <c r="AA75">
        <f t="shared" si="21"/>
        <v>4</v>
      </c>
      <c r="AB75">
        <f t="shared" si="21"/>
        <v>3</v>
      </c>
      <c r="AC75">
        <f t="shared" si="21"/>
        <v>3</v>
      </c>
      <c r="AD75">
        <f t="shared" si="21"/>
        <v>2</v>
      </c>
      <c r="AE75">
        <f t="shared" si="21"/>
        <v>2</v>
      </c>
      <c r="AF75">
        <f t="shared" si="21"/>
        <v>1</v>
      </c>
      <c r="AH75" s="31">
        <v>72</v>
      </c>
      <c r="AI75" s="26">
        <f t="shared" si="29"/>
        <v>5.9698132995760007</v>
      </c>
      <c r="AJ75" s="38">
        <f t="shared" si="30"/>
        <v>9.4852813742385695</v>
      </c>
      <c r="AO75" s="31">
        <v>72</v>
      </c>
      <c r="AP75" s="26">
        <f t="shared" si="31"/>
        <v>5.9698132995760007</v>
      </c>
      <c r="AQ75" s="26">
        <f t="shared" si="32"/>
        <v>3.1583624920952498</v>
      </c>
      <c r="AR75" s="26">
        <f t="shared" si="33"/>
        <v>2.8114508074807509</v>
      </c>
      <c r="AS75" s="26">
        <f t="shared" si="34"/>
        <v>4.564087895835625</v>
      </c>
      <c r="AT75" s="26">
        <f t="shared" si="35"/>
        <v>3</v>
      </c>
      <c r="AU75" s="26">
        <f t="shared" si="36"/>
        <v>5</v>
      </c>
    </row>
    <row r="76" spans="3:47">
      <c r="C76" s="1">
        <f t="shared" si="37"/>
        <v>28</v>
      </c>
      <c r="D76" s="23">
        <f t="shared" si="24"/>
        <v>2</v>
      </c>
      <c r="F76" s="7">
        <v>73</v>
      </c>
      <c r="G76" s="26">
        <f t="shared" si="25"/>
        <v>5</v>
      </c>
      <c r="H76" s="26">
        <f t="shared" si="26"/>
        <v>5</v>
      </c>
      <c r="I76" s="22">
        <f t="shared" si="27"/>
        <v>5</v>
      </c>
      <c r="J76" s="31">
        <v>73</v>
      </c>
      <c r="K76">
        <f t="shared" si="22"/>
        <v>5</v>
      </c>
      <c r="L76">
        <f t="shared" si="20"/>
        <v>5</v>
      </c>
      <c r="M76">
        <f t="shared" si="20"/>
        <v>4</v>
      </c>
      <c r="N76">
        <f t="shared" si="20"/>
        <v>4</v>
      </c>
      <c r="O76">
        <f t="shared" si="20"/>
        <v>3</v>
      </c>
      <c r="P76">
        <f t="shared" si="20"/>
        <v>3</v>
      </c>
      <c r="Q76">
        <f t="shared" si="20"/>
        <v>2</v>
      </c>
      <c r="R76">
        <f t="shared" si="20"/>
        <v>2</v>
      </c>
      <c r="S76">
        <f t="shared" si="20"/>
        <v>1</v>
      </c>
      <c r="T76">
        <f t="shared" si="20"/>
        <v>1</v>
      </c>
      <c r="U76" s="26">
        <f t="shared" si="28"/>
        <v>6</v>
      </c>
      <c r="V76" s="31">
        <v>73</v>
      </c>
      <c r="W76">
        <f t="shared" si="23"/>
        <v>6</v>
      </c>
      <c r="X76">
        <f t="shared" si="21"/>
        <v>6</v>
      </c>
      <c r="Y76">
        <f t="shared" si="21"/>
        <v>5</v>
      </c>
      <c r="Z76">
        <f t="shared" si="21"/>
        <v>5</v>
      </c>
      <c r="AA76">
        <f t="shared" si="21"/>
        <v>4</v>
      </c>
      <c r="AB76">
        <f t="shared" si="21"/>
        <v>3</v>
      </c>
      <c r="AC76">
        <f t="shared" si="21"/>
        <v>3</v>
      </c>
      <c r="AD76">
        <f t="shared" si="21"/>
        <v>2</v>
      </c>
      <c r="AE76">
        <f t="shared" si="21"/>
        <v>2</v>
      </c>
      <c r="AF76">
        <f t="shared" si="21"/>
        <v>1</v>
      </c>
      <c r="AH76" s="31">
        <v>73</v>
      </c>
      <c r="AI76" s="26">
        <f t="shared" si="29"/>
        <v>5.9836066217083363</v>
      </c>
      <c r="AJ76" s="38">
        <f t="shared" si="30"/>
        <v>9.5440037453175304</v>
      </c>
      <c r="AO76" s="31">
        <v>73</v>
      </c>
      <c r="AP76" s="26">
        <f t="shared" si="31"/>
        <v>5.9836066217083363</v>
      </c>
      <c r="AQ76" s="26">
        <f t="shared" si="32"/>
        <v>3.1643528557844371</v>
      </c>
      <c r="AR76" s="26">
        <f t="shared" si="33"/>
        <v>2.8192537659238992</v>
      </c>
      <c r="AS76" s="26">
        <f t="shared" si="34"/>
        <v>4.5739797387463863</v>
      </c>
      <c r="AT76" s="26">
        <f t="shared" si="35"/>
        <v>3</v>
      </c>
      <c r="AU76" s="26">
        <f t="shared" si="36"/>
        <v>5</v>
      </c>
    </row>
    <row r="77" spans="3:47">
      <c r="C77" s="1">
        <f t="shared" si="37"/>
        <v>27</v>
      </c>
      <c r="D77" s="23">
        <f t="shared" si="24"/>
        <v>2</v>
      </c>
      <c r="F77" s="7">
        <v>74</v>
      </c>
      <c r="G77" s="26">
        <f t="shared" si="25"/>
        <v>5</v>
      </c>
      <c r="H77" s="26">
        <f t="shared" si="26"/>
        <v>5</v>
      </c>
      <c r="I77" s="22">
        <f t="shared" si="27"/>
        <v>5</v>
      </c>
      <c r="J77" s="31">
        <v>74</v>
      </c>
      <c r="K77">
        <f t="shared" si="22"/>
        <v>5</v>
      </c>
      <c r="L77">
        <f t="shared" si="20"/>
        <v>5</v>
      </c>
      <c r="M77">
        <f t="shared" si="20"/>
        <v>4</v>
      </c>
      <c r="N77">
        <f t="shared" si="20"/>
        <v>4</v>
      </c>
      <c r="O77">
        <f t="shared" si="20"/>
        <v>3</v>
      </c>
      <c r="P77">
        <f t="shared" si="20"/>
        <v>3</v>
      </c>
      <c r="Q77">
        <f t="shared" si="20"/>
        <v>2</v>
      </c>
      <c r="R77">
        <f t="shared" si="20"/>
        <v>2</v>
      </c>
      <c r="S77">
        <f t="shared" si="20"/>
        <v>1</v>
      </c>
      <c r="T77">
        <f t="shared" si="20"/>
        <v>1</v>
      </c>
      <c r="U77" s="26">
        <f t="shared" si="28"/>
        <v>6</v>
      </c>
      <c r="V77" s="31">
        <v>74</v>
      </c>
      <c r="W77">
        <f t="shared" si="23"/>
        <v>6</v>
      </c>
      <c r="X77">
        <f t="shared" si="21"/>
        <v>6</v>
      </c>
      <c r="Y77">
        <f t="shared" si="21"/>
        <v>5</v>
      </c>
      <c r="Z77">
        <f t="shared" si="21"/>
        <v>5</v>
      </c>
      <c r="AA77">
        <f t="shared" si="21"/>
        <v>4</v>
      </c>
      <c r="AB77">
        <f t="shared" si="21"/>
        <v>3</v>
      </c>
      <c r="AC77">
        <f t="shared" si="21"/>
        <v>3</v>
      </c>
      <c r="AD77">
        <f t="shared" si="21"/>
        <v>2</v>
      </c>
      <c r="AE77">
        <f t="shared" si="21"/>
        <v>2</v>
      </c>
      <c r="AF77">
        <f t="shared" si="21"/>
        <v>1</v>
      </c>
      <c r="AH77" s="31">
        <v>74</v>
      </c>
      <c r="AI77" s="26">
        <f t="shared" si="29"/>
        <v>5.9972122737641147</v>
      </c>
      <c r="AJ77" s="38">
        <f t="shared" si="30"/>
        <v>9.6023252670426267</v>
      </c>
      <c r="AO77" s="31">
        <v>74</v>
      </c>
      <c r="AP77" s="26">
        <f t="shared" si="31"/>
        <v>5.9972122737641147</v>
      </c>
      <c r="AQ77" s="26">
        <f t="shared" si="32"/>
        <v>3.1702617153949575</v>
      </c>
      <c r="AR77" s="26">
        <f t="shared" si="33"/>
        <v>2.8269505583691572</v>
      </c>
      <c r="AS77" s="26">
        <f t="shared" si="34"/>
        <v>4.5837369945795361</v>
      </c>
      <c r="AT77" s="26">
        <f t="shared" si="35"/>
        <v>3</v>
      </c>
      <c r="AU77" s="26">
        <f t="shared" si="36"/>
        <v>5</v>
      </c>
    </row>
    <row r="78" spans="3:47">
      <c r="C78" s="1">
        <f t="shared" si="37"/>
        <v>26</v>
      </c>
      <c r="D78" s="23">
        <f t="shared" si="24"/>
        <v>2</v>
      </c>
      <c r="F78" s="7">
        <v>75</v>
      </c>
      <c r="G78" s="26">
        <f t="shared" si="25"/>
        <v>5</v>
      </c>
      <c r="H78" s="26">
        <f t="shared" si="26"/>
        <v>5</v>
      </c>
      <c r="I78" s="22">
        <f t="shared" si="27"/>
        <v>5</v>
      </c>
      <c r="J78" s="31">
        <v>75</v>
      </c>
      <c r="K78">
        <f t="shared" si="22"/>
        <v>5</v>
      </c>
      <c r="L78">
        <f t="shared" si="20"/>
        <v>5</v>
      </c>
      <c r="M78">
        <f t="shared" si="20"/>
        <v>4</v>
      </c>
      <c r="N78">
        <f t="shared" si="20"/>
        <v>4</v>
      </c>
      <c r="O78">
        <f t="shared" si="20"/>
        <v>3</v>
      </c>
      <c r="P78">
        <f t="shared" si="20"/>
        <v>3</v>
      </c>
      <c r="Q78">
        <f t="shared" si="20"/>
        <v>2</v>
      </c>
      <c r="R78">
        <f t="shared" si="20"/>
        <v>2</v>
      </c>
      <c r="S78">
        <f t="shared" si="20"/>
        <v>1</v>
      </c>
      <c r="T78">
        <f t="shared" si="20"/>
        <v>1</v>
      </c>
      <c r="U78" s="26">
        <f t="shared" si="28"/>
        <v>7</v>
      </c>
      <c r="V78" s="31">
        <v>75</v>
      </c>
      <c r="W78">
        <f t="shared" si="23"/>
        <v>7</v>
      </c>
      <c r="X78">
        <f t="shared" si="21"/>
        <v>7</v>
      </c>
      <c r="Y78">
        <f t="shared" si="21"/>
        <v>6</v>
      </c>
      <c r="Z78">
        <f t="shared" si="21"/>
        <v>5</v>
      </c>
      <c r="AA78">
        <f t="shared" si="21"/>
        <v>5</v>
      </c>
      <c r="AB78">
        <f t="shared" si="21"/>
        <v>4</v>
      </c>
      <c r="AC78">
        <f t="shared" si="21"/>
        <v>3</v>
      </c>
      <c r="AD78">
        <f t="shared" si="21"/>
        <v>3</v>
      </c>
      <c r="AE78">
        <f t="shared" si="21"/>
        <v>2</v>
      </c>
      <c r="AF78">
        <f t="shared" si="21"/>
        <v>1</v>
      </c>
      <c r="AH78" s="31">
        <v>75</v>
      </c>
      <c r="AI78" s="26">
        <f t="shared" si="29"/>
        <v>6.0106352940962555</v>
      </c>
      <c r="AJ78" s="38">
        <f t="shared" si="30"/>
        <v>9.6602540378443873</v>
      </c>
      <c r="AO78" s="31">
        <v>75</v>
      </c>
      <c r="AP78" s="26">
        <f t="shared" si="31"/>
        <v>6.0106352940962555</v>
      </c>
      <c r="AQ78" s="26">
        <f t="shared" si="32"/>
        <v>3.1760912590556813</v>
      </c>
      <c r="AR78" s="26">
        <f t="shared" si="33"/>
        <v>2.8345440350405742</v>
      </c>
      <c r="AS78" s="26">
        <f t="shared" si="34"/>
        <v>4.5933632765759684</v>
      </c>
      <c r="AT78" s="26">
        <f t="shared" si="35"/>
        <v>3</v>
      </c>
      <c r="AU78" s="26">
        <f t="shared" si="36"/>
        <v>5</v>
      </c>
    </row>
    <row r="79" spans="3:47">
      <c r="C79" s="1">
        <f t="shared" si="37"/>
        <v>25</v>
      </c>
      <c r="D79" s="23">
        <f t="shared" si="24"/>
        <v>2</v>
      </c>
      <c r="F79" s="7">
        <v>76</v>
      </c>
      <c r="G79" s="26">
        <f t="shared" si="25"/>
        <v>5</v>
      </c>
      <c r="H79" s="26">
        <f t="shared" si="26"/>
        <v>5</v>
      </c>
      <c r="I79" s="22">
        <f t="shared" si="27"/>
        <v>5</v>
      </c>
      <c r="J79" s="31">
        <v>76</v>
      </c>
      <c r="K79">
        <f t="shared" si="22"/>
        <v>5</v>
      </c>
      <c r="L79">
        <f t="shared" si="20"/>
        <v>5</v>
      </c>
      <c r="M79">
        <f t="shared" si="20"/>
        <v>4</v>
      </c>
      <c r="N79">
        <f t="shared" si="20"/>
        <v>4</v>
      </c>
      <c r="O79">
        <f t="shared" si="20"/>
        <v>3</v>
      </c>
      <c r="P79">
        <f t="shared" si="20"/>
        <v>3</v>
      </c>
      <c r="Q79">
        <f t="shared" si="20"/>
        <v>2</v>
      </c>
      <c r="R79">
        <f t="shared" si="20"/>
        <v>2</v>
      </c>
      <c r="S79">
        <f t="shared" si="20"/>
        <v>1</v>
      </c>
      <c r="T79">
        <f t="shared" si="20"/>
        <v>1</v>
      </c>
      <c r="U79" s="26">
        <f t="shared" si="28"/>
        <v>7</v>
      </c>
      <c r="V79" s="31">
        <v>76</v>
      </c>
      <c r="W79">
        <f t="shared" si="23"/>
        <v>7</v>
      </c>
      <c r="X79">
        <f t="shared" si="21"/>
        <v>7</v>
      </c>
      <c r="Y79">
        <f t="shared" si="21"/>
        <v>6</v>
      </c>
      <c r="Z79">
        <f t="shared" si="21"/>
        <v>5</v>
      </c>
      <c r="AA79">
        <f t="shared" si="21"/>
        <v>5</v>
      </c>
      <c r="AB79">
        <f t="shared" si="21"/>
        <v>4</v>
      </c>
      <c r="AC79">
        <f t="shared" si="21"/>
        <v>3</v>
      </c>
      <c r="AD79">
        <f t="shared" si="21"/>
        <v>3</v>
      </c>
      <c r="AE79">
        <f t="shared" si="21"/>
        <v>2</v>
      </c>
      <c r="AF79">
        <f t="shared" si="21"/>
        <v>1</v>
      </c>
      <c r="AH79" s="31">
        <v>76</v>
      </c>
      <c r="AI79" s="26">
        <f t="shared" si="29"/>
        <v>6.0238805208462765</v>
      </c>
      <c r="AJ79" s="38">
        <f t="shared" si="30"/>
        <v>9.717797887081348</v>
      </c>
      <c r="AO79" s="31">
        <v>76</v>
      </c>
      <c r="AP79" s="26">
        <f t="shared" si="31"/>
        <v>6.0238805208462765</v>
      </c>
      <c r="AQ79" s="26">
        <f t="shared" si="32"/>
        <v>3.1818435879447726</v>
      </c>
      <c r="AR79" s="26">
        <f t="shared" si="33"/>
        <v>2.8420369329015038</v>
      </c>
      <c r="AS79" s="26">
        <f t="shared" si="34"/>
        <v>4.6028620543955245</v>
      </c>
      <c r="AT79" s="26">
        <f t="shared" si="35"/>
        <v>3</v>
      </c>
      <c r="AU79" s="26">
        <f t="shared" si="36"/>
        <v>5</v>
      </c>
    </row>
    <row r="80" spans="3:47">
      <c r="C80" s="1">
        <f t="shared" si="37"/>
        <v>24</v>
      </c>
      <c r="D80" s="23">
        <f t="shared" si="24"/>
        <v>2</v>
      </c>
      <c r="F80" s="7">
        <v>77</v>
      </c>
      <c r="G80" s="26">
        <f t="shared" si="25"/>
        <v>5</v>
      </c>
      <c r="H80" s="26">
        <f t="shared" si="26"/>
        <v>5</v>
      </c>
      <c r="I80" s="22">
        <f t="shared" si="27"/>
        <v>5</v>
      </c>
      <c r="J80" s="31">
        <v>77</v>
      </c>
      <c r="K80">
        <f t="shared" si="22"/>
        <v>5</v>
      </c>
      <c r="L80">
        <f t="shared" si="20"/>
        <v>5</v>
      </c>
      <c r="M80">
        <f t="shared" si="20"/>
        <v>4</v>
      </c>
      <c r="N80">
        <f t="shared" si="20"/>
        <v>4</v>
      </c>
      <c r="O80">
        <f t="shared" si="20"/>
        <v>3</v>
      </c>
      <c r="P80">
        <f t="shared" si="20"/>
        <v>3</v>
      </c>
      <c r="Q80">
        <f t="shared" si="20"/>
        <v>2</v>
      </c>
      <c r="R80">
        <f t="shared" si="20"/>
        <v>2</v>
      </c>
      <c r="S80">
        <f t="shared" si="20"/>
        <v>1</v>
      </c>
      <c r="T80">
        <f t="shared" si="20"/>
        <v>1</v>
      </c>
      <c r="U80" s="26">
        <f t="shared" si="28"/>
        <v>7</v>
      </c>
      <c r="V80" s="31">
        <v>77</v>
      </c>
      <c r="W80">
        <f t="shared" si="23"/>
        <v>7</v>
      </c>
      <c r="X80">
        <f t="shared" si="21"/>
        <v>7</v>
      </c>
      <c r="Y80">
        <f t="shared" si="21"/>
        <v>6</v>
      </c>
      <c r="Z80">
        <f t="shared" si="21"/>
        <v>5</v>
      </c>
      <c r="AA80">
        <f t="shared" si="21"/>
        <v>5</v>
      </c>
      <c r="AB80">
        <f t="shared" si="21"/>
        <v>4</v>
      </c>
      <c r="AC80">
        <f t="shared" si="21"/>
        <v>3</v>
      </c>
      <c r="AD80">
        <f t="shared" si="21"/>
        <v>3</v>
      </c>
      <c r="AE80">
        <f t="shared" si="21"/>
        <v>2</v>
      </c>
      <c r="AF80">
        <f t="shared" si="21"/>
        <v>1</v>
      </c>
      <c r="AH80" s="31">
        <v>77</v>
      </c>
      <c r="AI80" s="26">
        <f t="shared" si="29"/>
        <v>6.0369526024136295</v>
      </c>
      <c r="AJ80" s="38">
        <f t="shared" si="30"/>
        <v>9.7749643873921226</v>
      </c>
      <c r="AO80" s="31">
        <v>77</v>
      </c>
      <c r="AP80" s="26">
        <f t="shared" si="31"/>
        <v>6.0369526024136295</v>
      </c>
      <c r="AQ80" s="26">
        <f t="shared" si="32"/>
        <v>3.1875207208364631</v>
      </c>
      <c r="AR80" s="26">
        <f t="shared" si="33"/>
        <v>2.8494318815771664</v>
      </c>
      <c r="AS80" s="26">
        <f t="shared" si="34"/>
        <v>4.6122366616250465</v>
      </c>
      <c r="AT80" s="26">
        <f t="shared" si="35"/>
        <v>3</v>
      </c>
      <c r="AU80" s="26">
        <f t="shared" si="36"/>
        <v>5</v>
      </c>
    </row>
    <row r="81" spans="3:47">
      <c r="C81" s="1">
        <f t="shared" si="37"/>
        <v>23</v>
      </c>
      <c r="D81" s="23">
        <f t="shared" si="24"/>
        <v>2</v>
      </c>
      <c r="F81" s="7">
        <v>78</v>
      </c>
      <c r="G81" s="26">
        <f t="shared" si="25"/>
        <v>5</v>
      </c>
      <c r="H81" s="26">
        <f t="shared" si="26"/>
        <v>5</v>
      </c>
      <c r="I81" s="22">
        <f t="shared" si="27"/>
        <v>5</v>
      </c>
      <c r="J81" s="31">
        <v>78</v>
      </c>
      <c r="K81">
        <f t="shared" si="22"/>
        <v>5</v>
      </c>
      <c r="L81">
        <f t="shared" si="20"/>
        <v>5</v>
      </c>
      <c r="M81">
        <f t="shared" si="20"/>
        <v>4</v>
      </c>
      <c r="N81">
        <f t="shared" si="20"/>
        <v>4</v>
      </c>
      <c r="O81">
        <f t="shared" si="20"/>
        <v>3</v>
      </c>
      <c r="P81">
        <f t="shared" si="20"/>
        <v>3</v>
      </c>
      <c r="Q81">
        <f t="shared" si="20"/>
        <v>2</v>
      </c>
      <c r="R81">
        <f t="shared" si="20"/>
        <v>2</v>
      </c>
      <c r="S81">
        <f t="shared" si="20"/>
        <v>1</v>
      </c>
      <c r="T81">
        <f t="shared" si="20"/>
        <v>1</v>
      </c>
      <c r="U81" s="26">
        <f t="shared" si="28"/>
        <v>7</v>
      </c>
      <c r="V81" s="31">
        <v>78</v>
      </c>
      <c r="W81">
        <f t="shared" si="23"/>
        <v>7</v>
      </c>
      <c r="X81">
        <f t="shared" si="21"/>
        <v>7</v>
      </c>
      <c r="Y81">
        <f t="shared" si="21"/>
        <v>6</v>
      </c>
      <c r="Z81">
        <f t="shared" si="21"/>
        <v>5</v>
      </c>
      <c r="AA81">
        <f t="shared" si="21"/>
        <v>5</v>
      </c>
      <c r="AB81">
        <f t="shared" si="21"/>
        <v>4</v>
      </c>
      <c r="AC81">
        <f t="shared" si="21"/>
        <v>3</v>
      </c>
      <c r="AD81">
        <f t="shared" si="21"/>
        <v>3</v>
      </c>
      <c r="AE81">
        <f t="shared" si="21"/>
        <v>2</v>
      </c>
      <c r="AF81">
        <f t="shared" si="21"/>
        <v>1</v>
      </c>
      <c r="AH81" s="31">
        <v>78</v>
      </c>
      <c r="AI81" s="26">
        <f t="shared" si="29"/>
        <v>6.0498560072495371</v>
      </c>
      <c r="AJ81" s="38">
        <f t="shared" si="30"/>
        <v>9.8317608663278477</v>
      </c>
      <c r="AO81" s="31">
        <v>78</v>
      </c>
      <c r="AP81" s="26">
        <f t="shared" si="31"/>
        <v>6.0498560072495371</v>
      </c>
      <c r="AQ81" s="26">
        <f t="shared" si="32"/>
        <v>3.1931245983544616</v>
      </c>
      <c r="AR81" s="26">
        <f t="shared" si="33"/>
        <v>2.8567314088950755</v>
      </c>
      <c r="AS81" s="26">
        <f t="shared" si="34"/>
        <v>4.6214903028019991</v>
      </c>
      <c r="AT81" s="26">
        <f t="shared" si="35"/>
        <v>3</v>
      </c>
      <c r="AU81" s="26">
        <f t="shared" si="36"/>
        <v>5</v>
      </c>
    </row>
    <row r="82" spans="3:47">
      <c r="C82" s="1">
        <f t="shared" si="37"/>
        <v>22</v>
      </c>
      <c r="D82" s="23">
        <f t="shared" si="24"/>
        <v>2</v>
      </c>
      <c r="F82" s="7">
        <v>79</v>
      </c>
      <c r="G82" s="26">
        <f t="shared" si="25"/>
        <v>5</v>
      </c>
      <c r="H82" s="26">
        <f t="shared" si="26"/>
        <v>5</v>
      </c>
      <c r="I82" s="22">
        <f t="shared" si="27"/>
        <v>5</v>
      </c>
      <c r="J82" s="31">
        <v>79</v>
      </c>
      <c r="K82">
        <f t="shared" si="22"/>
        <v>5</v>
      </c>
      <c r="L82">
        <f t="shared" si="20"/>
        <v>5</v>
      </c>
      <c r="M82">
        <f t="shared" si="20"/>
        <v>4</v>
      </c>
      <c r="N82">
        <f t="shared" si="20"/>
        <v>4</v>
      </c>
      <c r="O82">
        <f t="shared" si="20"/>
        <v>3</v>
      </c>
      <c r="P82">
        <f t="shared" si="20"/>
        <v>3</v>
      </c>
      <c r="Q82">
        <f t="shared" si="20"/>
        <v>2</v>
      </c>
      <c r="R82">
        <f t="shared" si="20"/>
        <v>2</v>
      </c>
      <c r="S82">
        <f t="shared" si="20"/>
        <v>1</v>
      </c>
      <c r="T82">
        <f t="shared" si="20"/>
        <v>1</v>
      </c>
      <c r="U82" s="26">
        <f t="shared" si="28"/>
        <v>7</v>
      </c>
      <c r="V82" s="31">
        <v>79</v>
      </c>
      <c r="W82">
        <f t="shared" si="23"/>
        <v>7</v>
      </c>
      <c r="X82">
        <f t="shared" si="21"/>
        <v>7</v>
      </c>
      <c r="Y82">
        <f t="shared" si="21"/>
        <v>6</v>
      </c>
      <c r="Z82">
        <f t="shared" si="21"/>
        <v>5</v>
      </c>
      <c r="AA82">
        <f t="shared" si="21"/>
        <v>5</v>
      </c>
      <c r="AB82">
        <f t="shared" si="21"/>
        <v>4</v>
      </c>
      <c r="AC82">
        <f t="shared" si="21"/>
        <v>3</v>
      </c>
      <c r="AD82">
        <f t="shared" si="21"/>
        <v>3</v>
      </c>
      <c r="AE82">
        <f t="shared" si="21"/>
        <v>2</v>
      </c>
      <c r="AF82">
        <f t="shared" si="21"/>
        <v>1</v>
      </c>
      <c r="AH82" s="31">
        <v>79</v>
      </c>
      <c r="AI82" s="26">
        <f t="shared" si="29"/>
        <v>6.0625950330269669</v>
      </c>
      <c r="AJ82" s="38">
        <f t="shared" si="30"/>
        <v>9.8881944173155887</v>
      </c>
      <c r="AO82" s="31">
        <v>79</v>
      </c>
      <c r="AP82" s="26">
        <f t="shared" si="31"/>
        <v>6.0625950330269669</v>
      </c>
      <c r="AQ82" s="26">
        <f t="shared" si="32"/>
        <v>3.1986570869544226</v>
      </c>
      <c r="AR82" s="26">
        <f t="shared" si="33"/>
        <v>2.8639379460725443</v>
      </c>
      <c r="AS82" s="26">
        <f t="shared" si="34"/>
        <v>4.6306260599906945</v>
      </c>
      <c r="AT82" s="26">
        <f t="shared" si="35"/>
        <v>3</v>
      </c>
      <c r="AU82" s="26">
        <f t="shared" si="36"/>
        <v>5</v>
      </c>
    </row>
    <row r="83" spans="3:47">
      <c r="C83" s="1">
        <f t="shared" si="37"/>
        <v>21</v>
      </c>
      <c r="D83" s="23">
        <f t="shared" si="24"/>
        <v>2</v>
      </c>
      <c r="F83" s="7">
        <v>80</v>
      </c>
      <c r="G83" s="26">
        <f t="shared" si="25"/>
        <v>5</v>
      </c>
      <c r="H83" s="26">
        <f t="shared" si="26"/>
        <v>5</v>
      </c>
      <c r="I83" s="22">
        <f t="shared" si="27"/>
        <v>5</v>
      </c>
      <c r="J83" s="31">
        <v>80</v>
      </c>
      <c r="K83">
        <f t="shared" si="22"/>
        <v>5</v>
      </c>
      <c r="L83">
        <f t="shared" si="20"/>
        <v>5</v>
      </c>
      <c r="M83">
        <f t="shared" si="20"/>
        <v>4</v>
      </c>
      <c r="N83">
        <f t="shared" si="20"/>
        <v>4</v>
      </c>
      <c r="O83">
        <f t="shared" si="20"/>
        <v>3</v>
      </c>
      <c r="P83">
        <f t="shared" si="20"/>
        <v>3</v>
      </c>
      <c r="Q83">
        <f t="shared" si="20"/>
        <v>2</v>
      </c>
      <c r="R83">
        <f t="shared" si="20"/>
        <v>2</v>
      </c>
      <c r="S83">
        <f t="shared" si="20"/>
        <v>1</v>
      </c>
      <c r="T83">
        <f t="shared" si="20"/>
        <v>1</v>
      </c>
      <c r="U83" s="26">
        <f t="shared" si="28"/>
        <v>7</v>
      </c>
      <c r="V83" s="31">
        <v>80</v>
      </c>
      <c r="W83">
        <f t="shared" si="23"/>
        <v>7</v>
      </c>
      <c r="X83">
        <f t="shared" si="21"/>
        <v>7</v>
      </c>
      <c r="Y83">
        <f t="shared" si="21"/>
        <v>6</v>
      </c>
      <c r="Z83">
        <f t="shared" si="21"/>
        <v>5</v>
      </c>
      <c r="AA83">
        <f t="shared" si="21"/>
        <v>5</v>
      </c>
      <c r="AB83">
        <f t="shared" si="21"/>
        <v>4</v>
      </c>
      <c r="AC83">
        <f t="shared" si="21"/>
        <v>3</v>
      </c>
      <c r="AD83">
        <f t="shared" si="21"/>
        <v>3</v>
      </c>
      <c r="AE83">
        <f t="shared" si="21"/>
        <v>2</v>
      </c>
      <c r="AF83">
        <f t="shared" si="21"/>
        <v>1</v>
      </c>
      <c r="AH83" s="31">
        <v>80</v>
      </c>
      <c r="AI83" s="26">
        <f t="shared" si="29"/>
        <v>6.0751738152338266</v>
      </c>
      <c r="AJ83" s="38">
        <f t="shared" si="30"/>
        <v>9.9442719099991592</v>
      </c>
      <c r="AO83" s="31">
        <v>80</v>
      </c>
      <c r="AP83" s="26">
        <f t="shared" si="31"/>
        <v>6.0751738152338266</v>
      </c>
      <c r="AQ83" s="26">
        <f t="shared" si="32"/>
        <v>3.2041199826559246</v>
      </c>
      <c r="AR83" s="26">
        <f t="shared" si="33"/>
        <v>2.871053832577902</v>
      </c>
      <c r="AS83" s="26">
        <f t="shared" si="34"/>
        <v>4.6396468989448758</v>
      </c>
      <c r="AT83" s="26">
        <f t="shared" si="35"/>
        <v>3</v>
      </c>
      <c r="AU83" s="26">
        <f t="shared" si="36"/>
        <v>5</v>
      </c>
    </row>
    <row r="84" spans="3:47">
      <c r="C84" s="1">
        <f t="shared" si="37"/>
        <v>20</v>
      </c>
      <c r="D84" s="23">
        <f t="shared" si="24"/>
        <v>2</v>
      </c>
      <c r="F84" s="7">
        <v>81</v>
      </c>
      <c r="G84" s="26">
        <f t="shared" si="25"/>
        <v>5</v>
      </c>
      <c r="H84" s="26">
        <f t="shared" si="26"/>
        <v>5</v>
      </c>
      <c r="I84" s="22">
        <f t="shared" si="27"/>
        <v>5</v>
      </c>
      <c r="J84" s="31">
        <v>81</v>
      </c>
      <c r="K84">
        <f t="shared" si="22"/>
        <v>5</v>
      </c>
      <c r="L84">
        <f t="shared" si="20"/>
        <v>5</v>
      </c>
      <c r="M84">
        <f t="shared" si="20"/>
        <v>4</v>
      </c>
      <c r="N84">
        <f t="shared" si="20"/>
        <v>4</v>
      </c>
      <c r="O84">
        <f t="shared" si="20"/>
        <v>3</v>
      </c>
      <c r="P84">
        <f t="shared" si="20"/>
        <v>3</v>
      </c>
      <c r="Q84">
        <f t="shared" si="20"/>
        <v>2</v>
      </c>
      <c r="R84">
        <f t="shared" si="20"/>
        <v>2</v>
      </c>
      <c r="S84">
        <f t="shared" si="20"/>
        <v>1</v>
      </c>
      <c r="T84">
        <f t="shared" si="20"/>
        <v>1</v>
      </c>
      <c r="U84" s="26">
        <f t="shared" si="28"/>
        <v>7</v>
      </c>
      <c r="V84" s="31">
        <v>81</v>
      </c>
      <c r="W84">
        <f t="shared" si="23"/>
        <v>7</v>
      </c>
      <c r="X84">
        <f t="shared" si="21"/>
        <v>7</v>
      </c>
      <c r="Y84">
        <f t="shared" si="21"/>
        <v>6</v>
      </c>
      <c r="Z84">
        <f t="shared" si="21"/>
        <v>5</v>
      </c>
      <c r="AA84">
        <f t="shared" si="21"/>
        <v>5</v>
      </c>
      <c r="AB84">
        <f t="shared" si="21"/>
        <v>4</v>
      </c>
      <c r="AC84">
        <f t="shared" si="21"/>
        <v>3</v>
      </c>
      <c r="AD84">
        <f t="shared" si="21"/>
        <v>3</v>
      </c>
      <c r="AE84">
        <f t="shared" si="21"/>
        <v>2</v>
      </c>
      <c r="AF84">
        <f t="shared" si="21"/>
        <v>1</v>
      </c>
      <c r="AH84" s="31">
        <v>81</v>
      </c>
      <c r="AI84" s="26">
        <f t="shared" si="29"/>
        <v>6.0875963352323836</v>
      </c>
      <c r="AJ84" s="38">
        <f t="shared" si="30"/>
        <v>10</v>
      </c>
      <c r="AO84" s="31">
        <v>81</v>
      </c>
      <c r="AP84" s="26">
        <f t="shared" si="31"/>
        <v>6.0875963352323836</v>
      </c>
      <c r="AQ84" s="26">
        <f t="shared" si="32"/>
        <v>3.2095150145426308</v>
      </c>
      <c r="AR84" s="26">
        <f t="shared" si="33"/>
        <v>2.8780813206897529</v>
      </c>
      <c r="AS84" s="26">
        <f t="shared" si="34"/>
        <v>4.6485556748875076</v>
      </c>
      <c r="AT84" s="26">
        <f t="shared" si="35"/>
        <v>3</v>
      </c>
      <c r="AU84" s="26">
        <f t="shared" si="36"/>
        <v>5</v>
      </c>
    </row>
    <row r="85" spans="3:47">
      <c r="C85" s="1">
        <f t="shared" si="37"/>
        <v>19</v>
      </c>
      <c r="D85" s="23">
        <f t="shared" si="24"/>
        <v>1</v>
      </c>
      <c r="F85" s="7">
        <v>82</v>
      </c>
      <c r="G85" s="26">
        <f t="shared" si="25"/>
        <v>5</v>
      </c>
      <c r="H85" s="26">
        <f t="shared" si="26"/>
        <v>4</v>
      </c>
      <c r="I85" s="22">
        <f t="shared" si="27"/>
        <v>5</v>
      </c>
      <c r="J85" s="31">
        <v>82</v>
      </c>
      <c r="K85">
        <f t="shared" si="22"/>
        <v>5</v>
      </c>
      <c r="L85">
        <f t="shared" si="20"/>
        <v>5</v>
      </c>
      <c r="M85">
        <f t="shared" si="20"/>
        <v>4</v>
      </c>
      <c r="N85">
        <f t="shared" si="20"/>
        <v>4</v>
      </c>
      <c r="O85">
        <f t="shared" si="20"/>
        <v>3</v>
      </c>
      <c r="P85">
        <f t="shared" si="20"/>
        <v>3</v>
      </c>
      <c r="Q85">
        <f t="shared" si="20"/>
        <v>2</v>
      </c>
      <c r="R85">
        <f t="shared" si="20"/>
        <v>2</v>
      </c>
      <c r="S85">
        <f t="shared" si="20"/>
        <v>1</v>
      </c>
      <c r="T85">
        <f t="shared" si="20"/>
        <v>1</v>
      </c>
      <c r="U85" s="26">
        <f t="shared" si="28"/>
        <v>7</v>
      </c>
      <c r="V85" s="31">
        <v>82</v>
      </c>
      <c r="W85">
        <f t="shared" si="23"/>
        <v>7</v>
      </c>
      <c r="X85">
        <f t="shared" si="21"/>
        <v>7</v>
      </c>
      <c r="Y85">
        <f t="shared" si="21"/>
        <v>6</v>
      </c>
      <c r="Z85">
        <f t="shared" si="21"/>
        <v>5</v>
      </c>
      <c r="AA85">
        <f t="shared" si="21"/>
        <v>5</v>
      </c>
      <c r="AB85">
        <f t="shared" si="21"/>
        <v>4</v>
      </c>
      <c r="AC85">
        <f t="shared" si="21"/>
        <v>3</v>
      </c>
      <c r="AD85">
        <f t="shared" si="21"/>
        <v>3</v>
      </c>
      <c r="AE85">
        <f t="shared" si="21"/>
        <v>2</v>
      </c>
      <c r="AF85">
        <f t="shared" si="21"/>
        <v>1</v>
      </c>
      <c r="AH85" s="31">
        <v>82</v>
      </c>
      <c r="AI85" s="26">
        <f t="shared" si="29"/>
        <v>6.0998664278241987</v>
      </c>
      <c r="AJ85" s="38">
        <f t="shared" si="30"/>
        <v>10.055385138137417</v>
      </c>
      <c r="AO85" s="31">
        <v>82</v>
      </c>
      <c r="AP85" s="26">
        <f t="shared" si="31"/>
        <v>6.0998664278241987</v>
      </c>
      <c r="AQ85" s="26">
        <f t="shared" si="32"/>
        <v>3.214843848047698</v>
      </c>
      <c r="AR85" s="26">
        <f t="shared" si="33"/>
        <v>2.8850225797765008</v>
      </c>
      <c r="AS85" s="26">
        <f t="shared" si="34"/>
        <v>4.6573551379359479</v>
      </c>
      <c r="AT85" s="26">
        <f t="shared" si="35"/>
        <v>3</v>
      </c>
      <c r="AU85" s="26">
        <f t="shared" si="36"/>
        <v>5</v>
      </c>
    </row>
    <row r="86" spans="3:47">
      <c r="C86" s="1">
        <f t="shared" si="37"/>
        <v>18</v>
      </c>
      <c r="D86" s="23">
        <f t="shared" si="24"/>
        <v>1</v>
      </c>
      <c r="F86" s="7">
        <v>83</v>
      </c>
      <c r="G86" s="26">
        <f t="shared" si="25"/>
        <v>5</v>
      </c>
      <c r="H86" s="26">
        <f t="shared" si="26"/>
        <v>4</v>
      </c>
      <c r="I86" s="22">
        <f t="shared" si="27"/>
        <v>5</v>
      </c>
      <c r="J86" s="31">
        <v>83</v>
      </c>
      <c r="K86">
        <f t="shared" si="22"/>
        <v>5</v>
      </c>
      <c r="L86">
        <f t="shared" si="20"/>
        <v>5</v>
      </c>
      <c r="M86">
        <f t="shared" si="20"/>
        <v>4</v>
      </c>
      <c r="N86">
        <f t="shared" si="20"/>
        <v>4</v>
      </c>
      <c r="O86">
        <f t="shared" si="20"/>
        <v>3</v>
      </c>
      <c r="P86">
        <f t="shared" si="20"/>
        <v>3</v>
      </c>
      <c r="Q86">
        <f t="shared" si="20"/>
        <v>2</v>
      </c>
      <c r="R86">
        <f t="shared" si="20"/>
        <v>2</v>
      </c>
      <c r="S86">
        <f t="shared" si="20"/>
        <v>1</v>
      </c>
      <c r="T86">
        <f t="shared" si="20"/>
        <v>1</v>
      </c>
      <c r="U86" s="26">
        <f t="shared" si="28"/>
        <v>7</v>
      </c>
      <c r="V86" s="31">
        <v>83</v>
      </c>
      <c r="W86">
        <f t="shared" si="23"/>
        <v>7</v>
      </c>
      <c r="X86">
        <f t="shared" si="21"/>
        <v>7</v>
      </c>
      <c r="Y86">
        <f t="shared" si="21"/>
        <v>6</v>
      </c>
      <c r="Z86">
        <f t="shared" si="21"/>
        <v>5</v>
      </c>
      <c r="AA86">
        <f t="shared" si="21"/>
        <v>5</v>
      </c>
      <c r="AB86">
        <f t="shared" si="21"/>
        <v>4</v>
      </c>
      <c r="AC86">
        <f t="shared" si="21"/>
        <v>3</v>
      </c>
      <c r="AD86">
        <f t="shared" si="21"/>
        <v>3</v>
      </c>
      <c r="AE86">
        <f t="shared" si="21"/>
        <v>2</v>
      </c>
      <c r="AF86">
        <f t="shared" si="21"/>
        <v>1</v>
      </c>
      <c r="AH86" s="31">
        <v>83</v>
      </c>
      <c r="AI86" s="26">
        <f t="shared" si="29"/>
        <v>6.1119877883565437</v>
      </c>
      <c r="AJ86" s="38">
        <f t="shared" si="30"/>
        <v>10.110433579144299</v>
      </c>
      <c r="AO86" s="31">
        <v>83</v>
      </c>
      <c r="AP86" s="26">
        <f t="shared" si="31"/>
        <v>6.1119877883565437</v>
      </c>
      <c r="AQ86" s="26">
        <f t="shared" si="32"/>
        <v>3.220108088040055</v>
      </c>
      <c r="AR86" s="26">
        <f t="shared" si="33"/>
        <v>2.8918797003164887</v>
      </c>
      <c r="AS86" s="26">
        <f t="shared" si="34"/>
        <v>4.6660479381982993</v>
      </c>
      <c r="AT86" s="26">
        <f t="shared" si="35"/>
        <v>3</v>
      </c>
      <c r="AU86" s="26">
        <f t="shared" si="36"/>
        <v>5</v>
      </c>
    </row>
    <row r="87" spans="3:47">
      <c r="C87" s="1">
        <f t="shared" si="37"/>
        <v>17</v>
      </c>
      <c r="D87" s="23">
        <f t="shared" si="24"/>
        <v>1</v>
      </c>
      <c r="F87" s="7">
        <v>84</v>
      </c>
      <c r="G87" s="26">
        <f t="shared" si="25"/>
        <v>5</v>
      </c>
      <c r="H87" s="26">
        <f t="shared" si="26"/>
        <v>4</v>
      </c>
      <c r="I87" s="22">
        <f t="shared" si="27"/>
        <v>5</v>
      </c>
      <c r="J87" s="31">
        <v>84</v>
      </c>
      <c r="K87">
        <f t="shared" si="22"/>
        <v>5</v>
      </c>
      <c r="L87">
        <f t="shared" si="20"/>
        <v>5</v>
      </c>
      <c r="M87">
        <f t="shared" si="20"/>
        <v>4</v>
      </c>
      <c r="N87">
        <f t="shared" si="20"/>
        <v>4</v>
      </c>
      <c r="O87">
        <f t="shared" si="20"/>
        <v>3</v>
      </c>
      <c r="P87">
        <f t="shared" si="20"/>
        <v>3</v>
      </c>
      <c r="Q87">
        <f t="shared" si="20"/>
        <v>2</v>
      </c>
      <c r="R87">
        <f t="shared" si="20"/>
        <v>2</v>
      </c>
      <c r="S87">
        <f t="shared" si="20"/>
        <v>1</v>
      </c>
      <c r="T87">
        <f t="shared" si="20"/>
        <v>1</v>
      </c>
      <c r="U87" s="26">
        <f t="shared" si="28"/>
        <v>7</v>
      </c>
      <c r="V87" s="31">
        <v>84</v>
      </c>
      <c r="W87">
        <f t="shared" si="23"/>
        <v>7</v>
      </c>
      <c r="X87">
        <f t="shared" si="21"/>
        <v>7</v>
      </c>
      <c r="Y87">
        <f t="shared" si="21"/>
        <v>6</v>
      </c>
      <c r="Z87">
        <f t="shared" si="21"/>
        <v>5</v>
      </c>
      <c r="AA87">
        <f t="shared" si="21"/>
        <v>5</v>
      </c>
      <c r="AB87">
        <f t="shared" si="21"/>
        <v>4</v>
      </c>
      <c r="AC87">
        <f t="shared" si="21"/>
        <v>3</v>
      </c>
      <c r="AD87">
        <f t="shared" si="21"/>
        <v>3</v>
      </c>
      <c r="AE87">
        <f t="shared" si="21"/>
        <v>2</v>
      </c>
      <c r="AF87">
        <f t="shared" si="21"/>
        <v>1</v>
      </c>
      <c r="AH87" s="31">
        <v>84</v>
      </c>
      <c r="AI87" s="26">
        <f t="shared" si="29"/>
        <v>6.1239639794032588</v>
      </c>
      <c r="AJ87" s="38">
        <f t="shared" si="30"/>
        <v>10.16515138991168</v>
      </c>
      <c r="AO87" s="31">
        <v>84</v>
      </c>
      <c r="AP87" s="26">
        <f t="shared" si="31"/>
        <v>6.1239639794032588</v>
      </c>
      <c r="AQ87" s="26">
        <f t="shared" si="32"/>
        <v>3.2253092817258628</v>
      </c>
      <c r="AR87" s="26">
        <f t="shared" si="33"/>
        <v>2.8986546976773959</v>
      </c>
      <c r="AS87" s="26">
        <f t="shared" si="34"/>
        <v>4.674636630564561</v>
      </c>
      <c r="AT87" s="26">
        <f t="shared" si="35"/>
        <v>3</v>
      </c>
      <c r="AU87" s="26">
        <f t="shared" si="36"/>
        <v>5</v>
      </c>
    </row>
    <row r="88" spans="3:47">
      <c r="C88" s="1">
        <f t="shared" si="37"/>
        <v>16</v>
      </c>
      <c r="D88" s="23">
        <f t="shared" si="24"/>
        <v>1</v>
      </c>
      <c r="F88" s="7">
        <v>85</v>
      </c>
      <c r="G88" s="26">
        <f t="shared" si="25"/>
        <v>5</v>
      </c>
      <c r="H88" s="26">
        <f t="shared" si="26"/>
        <v>4</v>
      </c>
      <c r="I88" s="22">
        <f t="shared" si="27"/>
        <v>5</v>
      </c>
      <c r="J88" s="31">
        <v>85</v>
      </c>
      <c r="K88">
        <f t="shared" si="22"/>
        <v>5</v>
      </c>
      <c r="L88">
        <f t="shared" si="20"/>
        <v>5</v>
      </c>
      <c r="M88">
        <f t="shared" si="20"/>
        <v>4</v>
      </c>
      <c r="N88">
        <f t="shared" si="20"/>
        <v>4</v>
      </c>
      <c r="O88">
        <f t="shared" si="20"/>
        <v>3</v>
      </c>
      <c r="P88">
        <f t="shared" si="20"/>
        <v>3</v>
      </c>
      <c r="Q88">
        <f t="shared" si="20"/>
        <v>2</v>
      </c>
      <c r="R88">
        <f t="shared" si="20"/>
        <v>2</v>
      </c>
      <c r="S88">
        <f t="shared" si="20"/>
        <v>1</v>
      </c>
      <c r="T88">
        <f t="shared" si="20"/>
        <v>1</v>
      </c>
      <c r="U88" s="26">
        <f t="shared" si="28"/>
        <v>7</v>
      </c>
      <c r="V88" s="31">
        <v>85</v>
      </c>
      <c r="W88">
        <f t="shared" si="23"/>
        <v>7</v>
      </c>
      <c r="X88">
        <f t="shared" si="21"/>
        <v>7</v>
      </c>
      <c r="Y88">
        <f t="shared" si="21"/>
        <v>6</v>
      </c>
      <c r="Z88">
        <f t="shared" si="21"/>
        <v>5</v>
      </c>
      <c r="AA88">
        <f t="shared" si="21"/>
        <v>5</v>
      </c>
      <c r="AB88">
        <f t="shared" si="21"/>
        <v>4</v>
      </c>
      <c r="AC88">
        <f t="shared" si="21"/>
        <v>3</v>
      </c>
      <c r="AD88">
        <f t="shared" si="21"/>
        <v>3</v>
      </c>
      <c r="AE88">
        <f t="shared" si="21"/>
        <v>2</v>
      </c>
      <c r="AF88">
        <f t="shared" si="21"/>
        <v>1</v>
      </c>
      <c r="AH88" s="31">
        <v>85</v>
      </c>
      <c r="AI88" s="26">
        <f t="shared" si="29"/>
        <v>6.1357984370502621</v>
      </c>
      <c r="AJ88" s="38">
        <f t="shared" si="30"/>
        <v>10.219544457292887</v>
      </c>
      <c r="AO88" s="31">
        <v>85</v>
      </c>
      <c r="AP88" s="26">
        <f t="shared" si="31"/>
        <v>6.1357984370502621</v>
      </c>
      <c r="AQ88" s="26">
        <f t="shared" si="32"/>
        <v>3.2304489213782741</v>
      </c>
      <c r="AR88" s="26">
        <f t="shared" si="33"/>
        <v>2.905349515671988</v>
      </c>
      <c r="AS88" s="26">
        <f t="shared" si="34"/>
        <v>4.6831236792142681</v>
      </c>
      <c r="AT88" s="26">
        <f t="shared" si="35"/>
        <v>3</v>
      </c>
      <c r="AU88" s="26">
        <f t="shared" si="36"/>
        <v>5</v>
      </c>
    </row>
    <row r="89" spans="3:47">
      <c r="C89" s="1">
        <f t="shared" si="37"/>
        <v>15</v>
      </c>
      <c r="D89" s="23">
        <f t="shared" si="24"/>
        <v>1</v>
      </c>
      <c r="F89" s="7">
        <v>86</v>
      </c>
      <c r="G89" s="26">
        <f t="shared" si="25"/>
        <v>5</v>
      </c>
      <c r="H89" s="26">
        <f t="shared" si="26"/>
        <v>4</v>
      </c>
      <c r="I89" s="22">
        <f t="shared" si="27"/>
        <v>5</v>
      </c>
      <c r="J89" s="31">
        <v>86</v>
      </c>
      <c r="K89">
        <f t="shared" si="22"/>
        <v>5</v>
      </c>
      <c r="L89">
        <f t="shared" si="20"/>
        <v>5</v>
      </c>
      <c r="M89">
        <f t="shared" si="20"/>
        <v>4</v>
      </c>
      <c r="N89">
        <f t="shared" si="20"/>
        <v>4</v>
      </c>
      <c r="O89">
        <f t="shared" si="20"/>
        <v>3</v>
      </c>
      <c r="P89">
        <f t="shared" si="20"/>
        <v>3</v>
      </c>
      <c r="Q89">
        <f t="shared" si="20"/>
        <v>2</v>
      </c>
      <c r="R89">
        <f t="shared" si="20"/>
        <v>2</v>
      </c>
      <c r="S89">
        <f t="shared" si="20"/>
        <v>1</v>
      </c>
      <c r="T89">
        <f t="shared" si="20"/>
        <v>1</v>
      </c>
      <c r="U89" s="26">
        <f t="shared" si="28"/>
        <v>7</v>
      </c>
      <c r="V89" s="31">
        <v>86</v>
      </c>
      <c r="W89">
        <f t="shared" si="23"/>
        <v>7</v>
      </c>
      <c r="X89">
        <f t="shared" si="21"/>
        <v>7</v>
      </c>
      <c r="Y89">
        <f t="shared" si="21"/>
        <v>6</v>
      </c>
      <c r="Z89">
        <f t="shared" si="21"/>
        <v>5</v>
      </c>
      <c r="AA89">
        <f t="shared" si="21"/>
        <v>5</v>
      </c>
      <c r="AB89">
        <f t="shared" si="21"/>
        <v>4</v>
      </c>
      <c r="AC89">
        <f t="shared" si="21"/>
        <v>3</v>
      </c>
      <c r="AD89">
        <f t="shared" si="21"/>
        <v>3</v>
      </c>
      <c r="AE89">
        <f t="shared" si="21"/>
        <v>2</v>
      </c>
      <c r="AF89">
        <f t="shared" si="21"/>
        <v>1</v>
      </c>
      <c r="AH89" s="31">
        <v>86</v>
      </c>
      <c r="AI89" s="26">
        <f t="shared" si="29"/>
        <v>6.1474944768134527</v>
      </c>
      <c r="AJ89" s="38">
        <f t="shared" si="30"/>
        <v>10.273618495495704</v>
      </c>
      <c r="AO89" s="31">
        <v>86</v>
      </c>
      <c r="AP89" s="26">
        <f t="shared" si="31"/>
        <v>6.1474944768134527</v>
      </c>
      <c r="AQ89" s="26">
        <f t="shared" si="32"/>
        <v>3.2355284469075487</v>
      </c>
      <c r="AR89" s="26">
        <f t="shared" si="33"/>
        <v>2.911966029905904</v>
      </c>
      <c r="AS89" s="26">
        <f t="shared" si="34"/>
        <v>4.6915114618605003</v>
      </c>
      <c r="AT89" s="26">
        <f t="shared" si="35"/>
        <v>3</v>
      </c>
      <c r="AU89" s="26">
        <f t="shared" si="36"/>
        <v>5</v>
      </c>
    </row>
    <row r="90" spans="3:47">
      <c r="C90" s="1">
        <f t="shared" si="37"/>
        <v>14</v>
      </c>
      <c r="D90" s="23">
        <f t="shared" si="24"/>
        <v>1</v>
      </c>
      <c r="F90" s="7">
        <v>87</v>
      </c>
      <c r="G90" s="26">
        <f t="shared" si="25"/>
        <v>5</v>
      </c>
      <c r="H90" s="26">
        <f t="shared" si="26"/>
        <v>4</v>
      </c>
      <c r="I90" s="22">
        <f t="shared" si="27"/>
        <v>5</v>
      </c>
      <c r="J90" s="31">
        <v>87</v>
      </c>
      <c r="K90">
        <f t="shared" si="22"/>
        <v>5</v>
      </c>
      <c r="L90">
        <f t="shared" si="20"/>
        <v>5</v>
      </c>
      <c r="M90">
        <f t="shared" si="20"/>
        <v>4</v>
      </c>
      <c r="N90">
        <f t="shared" si="20"/>
        <v>4</v>
      </c>
      <c r="O90">
        <f t="shared" si="20"/>
        <v>3</v>
      </c>
      <c r="P90">
        <f t="shared" si="20"/>
        <v>3</v>
      </c>
      <c r="Q90">
        <f t="shared" si="20"/>
        <v>2</v>
      </c>
      <c r="R90">
        <f t="shared" si="20"/>
        <v>2</v>
      </c>
      <c r="S90">
        <f t="shared" ref="L90:T103" si="38">CEILING($G90*S$3,1)</f>
        <v>1</v>
      </c>
      <c r="T90">
        <f t="shared" si="38"/>
        <v>1</v>
      </c>
      <c r="U90" s="26">
        <f t="shared" si="28"/>
        <v>7</v>
      </c>
      <c r="V90" s="31">
        <v>87</v>
      </c>
      <c r="W90">
        <f t="shared" si="23"/>
        <v>7</v>
      </c>
      <c r="X90">
        <f t="shared" si="21"/>
        <v>7</v>
      </c>
      <c r="Y90">
        <f t="shared" si="21"/>
        <v>6</v>
      </c>
      <c r="Z90">
        <f t="shared" si="21"/>
        <v>5</v>
      </c>
      <c r="AA90">
        <f t="shared" si="21"/>
        <v>5</v>
      </c>
      <c r="AB90">
        <f t="shared" si="21"/>
        <v>4</v>
      </c>
      <c r="AC90">
        <f t="shared" si="21"/>
        <v>3</v>
      </c>
      <c r="AD90">
        <f t="shared" si="21"/>
        <v>3</v>
      </c>
      <c r="AE90">
        <f t="shared" ref="X90:AF103" si="39">CEILING($U90*AE$3,1)</f>
        <v>2</v>
      </c>
      <c r="AF90">
        <f t="shared" si="39"/>
        <v>1</v>
      </c>
      <c r="AH90" s="31">
        <v>87</v>
      </c>
      <c r="AI90" s="26">
        <f t="shared" si="29"/>
        <v>6.1590552992145291</v>
      </c>
      <c r="AJ90" s="38">
        <f t="shared" si="30"/>
        <v>10.327379053088816</v>
      </c>
      <c r="AO90" s="31">
        <v>87</v>
      </c>
      <c r="AP90" s="26">
        <f t="shared" si="31"/>
        <v>6.1590552992145291</v>
      </c>
      <c r="AQ90" s="26">
        <f t="shared" si="32"/>
        <v>3.2405492482825999</v>
      </c>
      <c r="AR90" s="26">
        <f t="shared" si="33"/>
        <v>2.9185060509319292</v>
      </c>
      <c r="AS90" s="26">
        <f t="shared" si="34"/>
        <v>4.6998022737485643</v>
      </c>
      <c r="AT90" s="26">
        <f t="shared" si="35"/>
        <v>3</v>
      </c>
      <c r="AU90" s="26">
        <f t="shared" si="36"/>
        <v>5</v>
      </c>
    </row>
    <row r="91" spans="3:47">
      <c r="C91" s="1">
        <f t="shared" si="37"/>
        <v>13</v>
      </c>
      <c r="D91" s="23">
        <f t="shared" si="24"/>
        <v>1</v>
      </c>
      <c r="F91" s="7">
        <v>88</v>
      </c>
      <c r="G91" s="26">
        <f t="shared" si="25"/>
        <v>5</v>
      </c>
      <c r="H91" s="26">
        <f t="shared" si="26"/>
        <v>4</v>
      </c>
      <c r="I91" s="22">
        <f t="shared" si="27"/>
        <v>5</v>
      </c>
      <c r="J91" s="31">
        <v>88</v>
      </c>
      <c r="K91">
        <f t="shared" si="22"/>
        <v>5</v>
      </c>
      <c r="L91">
        <f t="shared" si="38"/>
        <v>5</v>
      </c>
      <c r="M91">
        <f t="shared" si="38"/>
        <v>4</v>
      </c>
      <c r="N91">
        <f t="shared" si="38"/>
        <v>4</v>
      </c>
      <c r="O91">
        <f t="shared" si="38"/>
        <v>3</v>
      </c>
      <c r="P91">
        <f t="shared" si="38"/>
        <v>3</v>
      </c>
      <c r="Q91">
        <f t="shared" si="38"/>
        <v>2</v>
      </c>
      <c r="R91">
        <f t="shared" si="38"/>
        <v>2</v>
      </c>
      <c r="S91">
        <f t="shared" si="38"/>
        <v>1</v>
      </c>
      <c r="T91">
        <f t="shared" si="38"/>
        <v>1</v>
      </c>
      <c r="U91" s="26">
        <f t="shared" si="28"/>
        <v>7</v>
      </c>
      <c r="V91" s="31">
        <v>88</v>
      </c>
      <c r="W91">
        <f t="shared" si="23"/>
        <v>7</v>
      </c>
      <c r="X91">
        <f t="shared" si="39"/>
        <v>7</v>
      </c>
      <c r="Y91">
        <f t="shared" si="39"/>
        <v>6</v>
      </c>
      <c r="Z91">
        <f t="shared" si="39"/>
        <v>5</v>
      </c>
      <c r="AA91">
        <f t="shared" si="39"/>
        <v>5</v>
      </c>
      <c r="AB91">
        <f t="shared" si="39"/>
        <v>4</v>
      </c>
      <c r="AC91">
        <f t="shared" si="39"/>
        <v>3</v>
      </c>
      <c r="AD91">
        <f t="shared" si="39"/>
        <v>3</v>
      </c>
      <c r="AE91">
        <f t="shared" si="39"/>
        <v>2</v>
      </c>
      <c r="AF91">
        <f t="shared" si="39"/>
        <v>1</v>
      </c>
      <c r="AH91" s="31">
        <v>88</v>
      </c>
      <c r="AI91" s="26">
        <f t="shared" si="29"/>
        <v>6.1704839950381514</v>
      </c>
      <c r="AJ91" s="38">
        <f t="shared" si="30"/>
        <v>10.380831519646859</v>
      </c>
      <c r="AO91" s="31">
        <v>88</v>
      </c>
      <c r="AP91" s="26">
        <f t="shared" si="31"/>
        <v>6.1704839950381514</v>
      </c>
      <c r="AQ91" s="26">
        <f t="shared" si="32"/>
        <v>3.2455126678141499</v>
      </c>
      <c r="AR91" s="26">
        <f t="shared" si="33"/>
        <v>2.9249713272240014</v>
      </c>
      <c r="AS91" s="26">
        <f t="shared" si="34"/>
        <v>4.7079983314261504</v>
      </c>
      <c r="AT91" s="26">
        <f t="shared" si="35"/>
        <v>3</v>
      </c>
      <c r="AU91" s="26">
        <f t="shared" si="36"/>
        <v>5</v>
      </c>
    </row>
    <row r="92" spans="3:47">
      <c r="C92" s="1">
        <f t="shared" si="37"/>
        <v>12</v>
      </c>
      <c r="D92" s="23">
        <f t="shared" si="24"/>
        <v>1</v>
      </c>
      <c r="F92" s="7">
        <v>89</v>
      </c>
      <c r="G92" s="26">
        <f t="shared" si="25"/>
        <v>5</v>
      </c>
      <c r="H92" s="26">
        <f t="shared" si="26"/>
        <v>4</v>
      </c>
      <c r="I92" s="22">
        <f t="shared" si="27"/>
        <v>5</v>
      </c>
      <c r="J92" s="31">
        <v>89</v>
      </c>
      <c r="K92">
        <f t="shared" si="22"/>
        <v>5</v>
      </c>
      <c r="L92">
        <f t="shared" si="38"/>
        <v>5</v>
      </c>
      <c r="M92">
        <f t="shared" si="38"/>
        <v>4</v>
      </c>
      <c r="N92">
        <f t="shared" si="38"/>
        <v>4</v>
      </c>
      <c r="O92">
        <f t="shared" si="38"/>
        <v>3</v>
      </c>
      <c r="P92">
        <f t="shared" si="38"/>
        <v>3</v>
      </c>
      <c r="Q92">
        <f t="shared" si="38"/>
        <v>2</v>
      </c>
      <c r="R92">
        <f t="shared" si="38"/>
        <v>2</v>
      </c>
      <c r="S92">
        <f t="shared" si="38"/>
        <v>1</v>
      </c>
      <c r="T92">
        <f t="shared" si="38"/>
        <v>1</v>
      </c>
      <c r="U92" s="26">
        <f t="shared" si="28"/>
        <v>7</v>
      </c>
      <c r="V92" s="31">
        <v>89</v>
      </c>
      <c r="W92">
        <f t="shared" si="23"/>
        <v>7</v>
      </c>
      <c r="X92">
        <f t="shared" si="39"/>
        <v>7</v>
      </c>
      <c r="Y92">
        <f t="shared" si="39"/>
        <v>6</v>
      </c>
      <c r="Z92">
        <f t="shared" si="39"/>
        <v>5</v>
      </c>
      <c r="AA92">
        <f t="shared" si="39"/>
        <v>5</v>
      </c>
      <c r="AB92">
        <f t="shared" si="39"/>
        <v>4</v>
      </c>
      <c r="AC92">
        <f t="shared" si="39"/>
        <v>3</v>
      </c>
      <c r="AD92">
        <f t="shared" si="39"/>
        <v>3</v>
      </c>
      <c r="AE92">
        <f t="shared" si="39"/>
        <v>2</v>
      </c>
      <c r="AF92">
        <f t="shared" si="39"/>
        <v>1</v>
      </c>
      <c r="AH92" s="31">
        <v>89</v>
      </c>
      <c r="AI92" s="26">
        <f t="shared" si="29"/>
        <v>6.181783550292085</v>
      </c>
      <c r="AJ92" s="38">
        <f t="shared" si="30"/>
        <v>10.433981132056603</v>
      </c>
      <c r="AO92" s="31">
        <v>89</v>
      </c>
      <c r="AP92" s="26">
        <f t="shared" si="31"/>
        <v>6.181783550292085</v>
      </c>
      <c r="AQ92" s="26">
        <f t="shared" si="32"/>
        <v>3.2504200023088941</v>
      </c>
      <c r="AR92" s="26">
        <f t="shared" si="33"/>
        <v>2.931363547983191</v>
      </c>
      <c r="AS92" s="26">
        <f t="shared" si="34"/>
        <v>4.7161017763004898</v>
      </c>
      <c r="AT92" s="26">
        <f t="shared" si="35"/>
        <v>3</v>
      </c>
      <c r="AU92" s="26">
        <f t="shared" si="36"/>
        <v>5</v>
      </c>
    </row>
    <row r="93" spans="3:47">
      <c r="C93" s="1">
        <f>C92-1</f>
        <v>11</v>
      </c>
      <c r="D93" s="23">
        <f t="shared" si="24"/>
        <v>1</v>
      </c>
      <c r="F93" s="7">
        <v>90</v>
      </c>
      <c r="G93" s="26">
        <f t="shared" si="25"/>
        <v>5</v>
      </c>
      <c r="H93" s="26">
        <f t="shared" si="26"/>
        <v>4</v>
      </c>
      <c r="I93" s="22">
        <f t="shared" si="27"/>
        <v>5</v>
      </c>
      <c r="J93" s="31">
        <v>90</v>
      </c>
      <c r="K93">
        <f t="shared" si="22"/>
        <v>5</v>
      </c>
      <c r="L93">
        <f t="shared" si="38"/>
        <v>5</v>
      </c>
      <c r="M93">
        <f t="shared" si="38"/>
        <v>4</v>
      </c>
      <c r="N93">
        <f t="shared" si="38"/>
        <v>4</v>
      </c>
      <c r="O93">
        <f t="shared" si="38"/>
        <v>3</v>
      </c>
      <c r="P93">
        <f t="shared" si="38"/>
        <v>3</v>
      </c>
      <c r="Q93">
        <f t="shared" si="38"/>
        <v>2</v>
      </c>
      <c r="R93">
        <f t="shared" si="38"/>
        <v>2</v>
      </c>
      <c r="S93">
        <f t="shared" si="38"/>
        <v>1</v>
      </c>
      <c r="T93">
        <f t="shared" si="38"/>
        <v>1</v>
      </c>
      <c r="U93" s="26">
        <f t="shared" si="28"/>
        <v>7</v>
      </c>
      <c r="V93" s="31">
        <v>90</v>
      </c>
      <c r="W93">
        <f t="shared" si="23"/>
        <v>7</v>
      </c>
      <c r="X93">
        <f t="shared" si="39"/>
        <v>7</v>
      </c>
      <c r="Y93">
        <f t="shared" si="39"/>
        <v>6</v>
      </c>
      <c r="Z93">
        <f t="shared" si="39"/>
        <v>5</v>
      </c>
      <c r="AA93">
        <f t="shared" si="39"/>
        <v>5</v>
      </c>
      <c r="AB93">
        <f t="shared" si="39"/>
        <v>4</v>
      </c>
      <c r="AC93">
        <f t="shared" si="39"/>
        <v>3</v>
      </c>
      <c r="AD93">
        <f t="shared" si="39"/>
        <v>3</v>
      </c>
      <c r="AE93">
        <f t="shared" si="39"/>
        <v>2</v>
      </c>
      <c r="AF93">
        <f t="shared" si="39"/>
        <v>1</v>
      </c>
      <c r="AH93" s="31">
        <v>90</v>
      </c>
      <c r="AI93" s="26">
        <f t="shared" si="29"/>
        <v>6.1929568508902104</v>
      </c>
      <c r="AJ93" s="38">
        <f t="shared" si="30"/>
        <v>10.486832980505138</v>
      </c>
      <c r="AO93" s="31">
        <v>90</v>
      </c>
      <c r="AP93" s="26">
        <f t="shared" si="31"/>
        <v>6.1929568508902104</v>
      </c>
      <c r="AQ93" s="26">
        <f t="shared" si="32"/>
        <v>3.255272505103306</v>
      </c>
      <c r="AR93" s="26">
        <f t="shared" si="33"/>
        <v>2.9376843457869044</v>
      </c>
      <c r="AS93" s="26">
        <f t="shared" si="34"/>
        <v>4.7241146779967584</v>
      </c>
      <c r="AT93" s="26">
        <f t="shared" si="35"/>
        <v>3</v>
      </c>
      <c r="AU93" s="26">
        <f t="shared" si="36"/>
        <v>5</v>
      </c>
    </row>
    <row r="94" spans="3:47">
      <c r="C94" s="1">
        <f t="shared" ref="C94" si="40">C93-1</f>
        <v>10</v>
      </c>
      <c r="D94" s="23">
        <f t="shared" si="24"/>
        <v>1</v>
      </c>
      <c r="F94" s="7">
        <v>91</v>
      </c>
      <c r="G94" s="26">
        <f t="shared" si="25"/>
        <v>5</v>
      </c>
      <c r="H94" s="26">
        <f t="shared" si="26"/>
        <v>3</v>
      </c>
      <c r="I94" s="22">
        <f t="shared" si="27"/>
        <v>4</v>
      </c>
      <c r="J94" s="31">
        <v>91</v>
      </c>
      <c r="K94">
        <f t="shared" si="22"/>
        <v>5</v>
      </c>
      <c r="L94">
        <f t="shared" si="38"/>
        <v>5</v>
      </c>
      <c r="M94">
        <f t="shared" si="38"/>
        <v>4</v>
      </c>
      <c r="N94">
        <f t="shared" si="38"/>
        <v>4</v>
      </c>
      <c r="O94">
        <f t="shared" si="38"/>
        <v>3</v>
      </c>
      <c r="P94">
        <f t="shared" si="38"/>
        <v>3</v>
      </c>
      <c r="Q94">
        <f t="shared" si="38"/>
        <v>2</v>
      </c>
      <c r="R94">
        <f t="shared" si="38"/>
        <v>2</v>
      </c>
      <c r="S94">
        <f t="shared" si="38"/>
        <v>1</v>
      </c>
      <c r="T94">
        <f t="shared" si="38"/>
        <v>1</v>
      </c>
      <c r="U94" s="26">
        <f t="shared" si="28"/>
        <v>7</v>
      </c>
      <c r="V94" s="31">
        <v>91</v>
      </c>
      <c r="W94">
        <f t="shared" si="23"/>
        <v>7</v>
      </c>
      <c r="X94">
        <f t="shared" si="39"/>
        <v>7</v>
      </c>
      <c r="Y94">
        <f t="shared" si="39"/>
        <v>6</v>
      </c>
      <c r="Z94">
        <f t="shared" si="39"/>
        <v>5</v>
      </c>
      <c r="AA94">
        <f t="shared" si="39"/>
        <v>5</v>
      </c>
      <c r="AB94">
        <f t="shared" si="39"/>
        <v>4</v>
      </c>
      <c r="AC94">
        <f t="shared" si="39"/>
        <v>3</v>
      </c>
      <c r="AD94">
        <f t="shared" si="39"/>
        <v>3</v>
      </c>
      <c r="AE94">
        <f t="shared" si="39"/>
        <v>2</v>
      </c>
      <c r="AF94">
        <f t="shared" si="39"/>
        <v>1</v>
      </c>
      <c r="AH94" s="31">
        <v>91</v>
      </c>
      <c r="AI94" s="26">
        <f t="shared" si="29"/>
        <v>6.2040066870767951</v>
      </c>
      <c r="AJ94" s="38">
        <f t="shared" si="30"/>
        <v>10.539392014169456</v>
      </c>
      <c r="AO94" s="31">
        <v>91</v>
      </c>
      <c r="AP94" s="26">
        <f t="shared" si="31"/>
        <v>6.2040066870767951</v>
      </c>
      <c r="AQ94" s="26">
        <f t="shared" si="32"/>
        <v>3.2600713879850747</v>
      </c>
      <c r="AR94" s="26">
        <f t="shared" si="33"/>
        <v>2.9439352990917205</v>
      </c>
      <c r="AS94" s="26">
        <f t="shared" si="34"/>
        <v>4.7320390375309351</v>
      </c>
      <c r="AT94" s="26">
        <f t="shared" si="35"/>
        <v>3</v>
      </c>
      <c r="AU94" s="26">
        <f t="shared" si="36"/>
        <v>5</v>
      </c>
    </row>
    <row r="95" spans="3:47">
      <c r="F95" s="7">
        <v>92</v>
      </c>
      <c r="G95" s="26">
        <f t="shared" si="25"/>
        <v>5</v>
      </c>
      <c r="H95" s="26">
        <f t="shared" si="26"/>
        <v>3</v>
      </c>
      <c r="I95" s="22">
        <f t="shared" si="27"/>
        <v>4</v>
      </c>
      <c r="J95" s="31">
        <v>92</v>
      </c>
      <c r="K95">
        <f t="shared" si="22"/>
        <v>5</v>
      </c>
      <c r="L95">
        <f t="shared" si="38"/>
        <v>5</v>
      </c>
      <c r="M95">
        <f t="shared" si="38"/>
        <v>4</v>
      </c>
      <c r="N95">
        <f t="shared" si="38"/>
        <v>4</v>
      </c>
      <c r="O95">
        <f t="shared" si="38"/>
        <v>3</v>
      </c>
      <c r="P95">
        <f t="shared" si="38"/>
        <v>3</v>
      </c>
      <c r="Q95">
        <f t="shared" si="38"/>
        <v>2</v>
      </c>
      <c r="R95">
        <f t="shared" si="38"/>
        <v>2</v>
      </c>
      <c r="S95">
        <f t="shared" si="38"/>
        <v>1</v>
      </c>
      <c r="T95">
        <f t="shared" si="38"/>
        <v>1</v>
      </c>
      <c r="U95" s="26">
        <f t="shared" si="28"/>
        <v>7</v>
      </c>
      <c r="V95" s="31">
        <v>92</v>
      </c>
      <c r="W95">
        <f t="shared" si="23"/>
        <v>7</v>
      </c>
      <c r="X95">
        <f t="shared" si="39"/>
        <v>7</v>
      </c>
      <c r="Y95">
        <f t="shared" si="39"/>
        <v>6</v>
      </c>
      <c r="Z95">
        <f t="shared" si="39"/>
        <v>5</v>
      </c>
      <c r="AA95">
        <f t="shared" si="39"/>
        <v>5</v>
      </c>
      <c r="AB95">
        <f t="shared" si="39"/>
        <v>4</v>
      </c>
      <c r="AC95">
        <f t="shared" si="39"/>
        <v>3</v>
      </c>
      <c r="AD95">
        <f t="shared" si="39"/>
        <v>3</v>
      </c>
      <c r="AE95">
        <f t="shared" si="39"/>
        <v>2</v>
      </c>
      <c r="AF95">
        <f t="shared" si="39"/>
        <v>1</v>
      </c>
      <c r="AH95" s="31">
        <v>92</v>
      </c>
      <c r="AI95" s="26">
        <f t="shared" si="29"/>
        <v>6.2149357576089859</v>
      </c>
      <c r="AJ95" s="38">
        <f t="shared" si="30"/>
        <v>10.591663046625438</v>
      </c>
      <c r="AO95" s="31">
        <v>92</v>
      </c>
      <c r="AP95" s="26">
        <f t="shared" si="31"/>
        <v>6.2149357576089859</v>
      </c>
      <c r="AQ95" s="26">
        <f t="shared" si="32"/>
        <v>3.2648178230095364</v>
      </c>
      <c r="AR95" s="26">
        <f t="shared" si="33"/>
        <v>2.9501179345994495</v>
      </c>
      <c r="AS95" s="26">
        <f t="shared" si="34"/>
        <v>4.7398767903092613</v>
      </c>
      <c r="AT95" s="26">
        <f t="shared" si="35"/>
        <v>3</v>
      </c>
      <c r="AU95" s="26">
        <f t="shared" si="36"/>
        <v>5</v>
      </c>
    </row>
    <row r="96" spans="3:47">
      <c r="F96" s="7">
        <v>93</v>
      </c>
      <c r="G96" s="26">
        <f t="shared" si="25"/>
        <v>5</v>
      </c>
      <c r="H96" s="26">
        <f t="shared" si="26"/>
        <v>3</v>
      </c>
      <c r="I96" s="22">
        <f t="shared" si="27"/>
        <v>4</v>
      </c>
      <c r="J96" s="31">
        <v>93</v>
      </c>
      <c r="K96">
        <f t="shared" si="22"/>
        <v>5</v>
      </c>
      <c r="L96">
        <f t="shared" si="38"/>
        <v>5</v>
      </c>
      <c r="M96">
        <f t="shared" si="38"/>
        <v>4</v>
      </c>
      <c r="N96">
        <f t="shared" si="38"/>
        <v>4</v>
      </c>
      <c r="O96">
        <f t="shared" si="38"/>
        <v>3</v>
      </c>
      <c r="P96">
        <f t="shared" si="38"/>
        <v>3</v>
      </c>
      <c r="Q96">
        <f t="shared" si="38"/>
        <v>2</v>
      </c>
      <c r="R96">
        <f t="shared" si="38"/>
        <v>2</v>
      </c>
      <c r="S96">
        <f t="shared" si="38"/>
        <v>1</v>
      </c>
      <c r="T96">
        <f t="shared" si="38"/>
        <v>1</v>
      </c>
      <c r="U96" s="26">
        <f t="shared" si="28"/>
        <v>7</v>
      </c>
      <c r="V96" s="31">
        <v>93</v>
      </c>
      <c r="W96">
        <f t="shared" si="23"/>
        <v>7</v>
      </c>
      <c r="X96">
        <f t="shared" si="39"/>
        <v>7</v>
      </c>
      <c r="Y96">
        <f t="shared" si="39"/>
        <v>6</v>
      </c>
      <c r="Z96">
        <f t="shared" si="39"/>
        <v>5</v>
      </c>
      <c r="AA96">
        <f t="shared" si="39"/>
        <v>5</v>
      </c>
      <c r="AB96">
        <f t="shared" si="39"/>
        <v>4</v>
      </c>
      <c r="AC96">
        <f t="shared" si="39"/>
        <v>3</v>
      </c>
      <c r="AD96">
        <f t="shared" si="39"/>
        <v>3</v>
      </c>
      <c r="AE96">
        <f t="shared" si="39"/>
        <v>2</v>
      </c>
      <c r="AF96">
        <f t="shared" si="39"/>
        <v>1</v>
      </c>
      <c r="AH96" s="31">
        <v>93</v>
      </c>
      <c r="AI96" s="26">
        <f t="shared" si="29"/>
        <v>6.2257466737132017</v>
      </c>
      <c r="AJ96" s="38">
        <f t="shared" si="30"/>
        <v>10.643650760992955</v>
      </c>
      <c r="AO96" s="31">
        <v>93</v>
      </c>
      <c r="AP96" s="26">
        <f t="shared" si="31"/>
        <v>6.2257466737132017</v>
      </c>
      <c r="AQ96" s="26">
        <f t="shared" si="32"/>
        <v>3.2695129442179165</v>
      </c>
      <c r="AR96" s="26">
        <f t="shared" si="33"/>
        <v>2.9562337294952852</v>
      </c>
      <c r="AS96" s="26">
        <f t="shared" si="34"/>
        <v>4.7476298089655593</v>
      </c>
      <c r="AT96" s="26">
        <f t="shared" si="35"/>
        <v>3</v>
      </c>
      <c r="AU96" s="26">
        <f t="shared" si="36"/>
        <v>5</v>
      </c>
    </row>
    <row r="97" spans="6:47">
      <c r="F97" s="7">
        <v>94</v>
      </c>
      <c r="G97" s="26">
        <f t="shared" si="25"/>
        <v>5</v>
      </c>
      <c r="H97" s="26">
        <f t="shared" si="26"/>
        <v>3</v>
      </c>
      <c r="I97" s="22">
        <f t="shared" si="27"/>
        <v>4</v>
      </c>
      <c r="J97" s="31">
        <v>94</v>
      </c>
      <c r="K97">
        <f t="shared" si="22"/>
        <v>5</v>
      </c>
      <c r="L97">
        <f t="shared" si="38"/>
        <v>5</v>
      </c>
      <c r="M97">
        <f t="shared" si="38"/>
        <v>4</v>
      </c>
      <c r="N97">
        <f t="shared" si="38"/>
        <v>4</v>
      </c>
      <c r="O97">
        <f t="shared" si="38"/>
        <v>3</v>
      </c>
      <c r="P97">
        <f t="shared" si="38"/>
        <v>3</v>
      </c>
      <c r="Q97">
        <f t="shared" si="38"/>
        <v>2</v>
      </c>
      <c r="R97">
        <f t="shared" si="38"/>
        <v>2</v>
      </c>
      <c r="S97">
        <f t="shared" si="38"/>
        <v>1</v>
      </c>
      <c r="T97">
        <f t="shared" si="38"/>
        <v>1</v>
      </c>
      <c r="U97" s="26">
        <f t="shared" si="28"/>
        <v>7</v>
      </c>
      <c r="V97" s="31">
        <v>94</v>
      </c>
      <c r="W97">
        <f t="shared" si="23"/>
        <v>7</v>
      </c>
      <c r="X97">
        <f t="shared" si="39"/>
        <v>7</v>
      </c>
      <c r="Y97">
        <f t="shared" si="39"/>
        <v>6</v>
      </c>
      <c r="Z97">
        <f t="shared" si="39"/>
        <v>5</v>
      </c>
      <c r="AA97">
        <f t="shared" si="39"/>
        <v>5</v>
      </c>
      <c r="AB97">
        <f t="shared" si="39"/>
        <v>4</v>
      </c>
      <c r="AC97">
        <f t="shared" si="39"/>
        <v>3</v>
      </c>
      <c r="AD97">
        <f t="shared" si="39"/>
        <v>3</v>
      </c>
      <c r="AE97">
        <f t="shared" si="39"/>
        <v>2</v>
      </c>
      <c r="AF97">
        <f t="shared" si="39"/>
        <v>1</v>
      </c>
      <c r="AH97" s="31">
        <v>94</v>
      </c>
      <c r="AI97" s="26">
        <f t="shared" si="29"/>
        <v>6.2364419628299492</v>
      </c>
      <c r="AJ97" s="38">
        <f t="shared" si="30"/>
        <v>10.695359714832659</v>
      </c>
      <c r="AO97" s="31">
        <v>94</v>
      </c>
      <c r="AP97" s="26">
        <f t="shared" si="31"/>
        <v>6.2364419628299492</v>
      </c>
      <c r="AQ97" s="26">
        <f t="shared" si="32"/>
        <v>3.27415784926368</v>
      </c>
      <c r="AR97" s="26">
        <f t="shared" si="33"/>
        <v>2.9622841135662692</v>
      </c>
      <c r="AS97" s="26">
        <f t="shared" si="34"/>
        <v>4.7552999060468144</v>
      </c>
      <c r="AT97" s="26">
        <f t="shared" si="35"/>
        <v>3</v>
      </c>
      <c r="AU97" s="26">
        <f t="shared" si="36"/>
        <v>5</v>
      </c>
    </row>
    <row r="98" spans="6:47">
      <c r="F98" s="7">
        <v>95</v>
      </c>
      <c r="G98" s="26">
        <f t="shared" si="25"/>
        <v>5</v>
      </c>
      <c r="H98" s="26">
        <f t="shared" si="26"/>
        <v>2</v>
      </c>
      <c r="I98" s="22">
        <f t="shared" si="27"/>
        <v>4</v>
      </c>
      <c r="J98" s="31">
        <v>95</v>
      </c>
      <c r="K98">
        <f t="shared" si="22"/>
        <v>5</v>
      </c>
      <c r="L98">
        <f t="shared" si="38"/>
        <v>5</v>
      </c>
      <c r="M98">
        <f t="shared" si="38"/>
        <v>4</v>
      </c>
      <c r="N98">
        <f t="shared" si="38"/>
        <v>4</v>
      </c>
      <c r="O98">
        <f t="shared" si="38"/>
        <v>3</v>
      </c>
      <c r="P98">
        <f t="shared" si="38"/>
        <v>3</v>
      </c>
      <c r="Q98">
        <f t="shared" si="38"/>
        <v>2</v>
      </c>
      <c r="R98">
        <f t="shared" si="38"/>
        <v>2</v>
      </c>
      <c r="S98">
        <f t="shared" si="38"/>
        <v>1</v>
      </c>
      <c r="T98">
        <f t="shared" si="38"/>
        <v>1</v>
      </c>
      <c r="U98" s="26">
        <f t="shared" si="28"/>
        <v>7</v>
      </c>
      <c r="V98" s="31">
        <v>95</v>
      </c>
      <c r="W98">
        <f t="shared" si="23"/>
        <v>7</v>
      </c>
      <c r="X98">
        <f t="shared" si="39"/>
        <v>7</v>
      </c>
      <c r="Y98">
        <f t="shared" si="39"/>
        <v>6</v>
      </c>
      <c r="Z98">
        <f t="shared" si="39"/>
        <v>5</v>
      </c>
      <c r="AA98">
        <f t="shared" si="39"/>
        <v>5</v>
      </c>
      <c r="AB98">
        <f t="shared" si="39"/>
        <v>4</v>
      </c>
      <c r="AC98">
        <f t="shared" si="39"/>
        <v>3</v>
      </c>
      <c r="AD98">
        <f t="shared" si="39"/>
        <v>3</v>
      </c>
      <c r="AE98">
        <f t="shared" si="39"/>
        <v>2</v>
      </c>
      <c r="AF98">
        <f t="shared" si="39"/>
        <v>1</v>
      </c>
      <c r="AH98" s="31">
        <v>95</v>
      </c>
      <c r="AI98" s="26">
        <f t="shared" si="29"/>
        <v>6.2470240721604862</v>
      </c>
      <c r="AJ98" s="38">
        <f t="shared" si="30"/>
        <v>10.746794344808963</v>
      </c>
      <c r="AO98" s="31">
        <v>95</v>
      </c>
      <c r="AP98" s="26">
        <f t="shared" si="31"/>
        <v>6.2470240721604862</v>
      </c>
      <c r="AQ98" s="26">
        <f t="shared" si="32"/>
        <v>3.2787536009528289</v>
      </c>
      <c r="AR98" s="26">
        <f t="shared" si="33"/>
        <v>2.9682704712076573</v>
      </c>
      <c r="AS98" s="26">
        <f t="shared" si="34"/>
        <v>4.7628888365566571</v>
      </c>
      <c r="AT98" s="26">
        <f t="shared" si="35"/>
        <v>3</v>
      </c>
      <c r="AU98" s="26">
        <f t="shared" si="36"/>
        <v>5</v>
      </c>
    </row>
    <row r="99" spans="6:47">
      <c r="F99" s="7">
        <v>96</v>
      </c>
      <c r="G99" s="26">
        <f t="shared" si="25"/>
        <v>5</v>
      </c>
      <c r="H99" s="26">
        <f t="shared" si="26"/>
        <v>2</v>
      </c>
      <c r="I99" s="22">
        <f t="shared" si="27"/>
        <v>4</v>
      </c>
      <c r="J99" s="31">
        <v>96</v>
      </c>
      <c r="K99">
        <f t="shared" si="22"/>
        <v>5</v>
      </c>
      <c r="L99">
        <f t="shared" si="38"/>
        <v>5</v>
      </c>
      <c r="M99">
        <f t="shared" si="38"/>
        <v>4</v>
      </c>
      <c r="N99">
        <f t="shared" si="38"/>
        <v>4</v>
      </c>
      <c r="O99">
        <f t="shared" si="38"/>
        <v>3</v>
      </c>
      <c r="P99">
        <f t="shared" si="38"/>
        <v>3</v>
      </c>
      <c r="Q99">
        <f t="shared" si="38"/>
        <v>2</v>
      </c>
      <c r="R99">
        <f t="shared" si="38"/>
        <v>2</v>
      </c>
      <c r="S99">
        <f t="shared" si="38"/>
        <v>1</v>
      </c>
      <c r="T99">
        <f t="shared" si="38"/>
        <v>1</v>
      </c>
      <c r="U99" s="26">
        <f t="shared" si="28"/>
        <v>7</v>
      </c>
      <c r="V99" s="31">
        <v>96</v>
      </c>
      <c r="W99">
        <f t="shared" si="23"/>
        <v>7</v>
      </c>
      <c r="X99">
        <f t="shared" si="39"/>
        <v>7</v>
      </c>
      <c r="Y99">
        <f t="shared" si="39"/>
        <v>6</v>
      </c>
      <c r="Z99">
        <f t="shared" si="39"/>
        <v>5</v>
      </c>
      <c r="AA99">
        <f t="shared" si="39"/>
        <v>5</v>
      </c>
      <c r="AB99">
        <f t="shared" si="39"/>
        <v>4</v>
      </c>
      <c r="AC99">
        <f t="shared" si="39"/>
        <v>3</v>
      </c>
      <c r="AD99">
        <f t="shared" si="39"/>
        <v>3</v>
      </c>
      <c r="AE99">
        <f t="shared" si="39"/>
        <v>2</v>
      </c>
      <c r="AF99">
        <f t="shared" si="39"/>
        <v>1</v>
      </c>
      <c r="AH99" s="31">
        <v>96</v>
      </c>
      <c r="AI99" s="26">
        <f t="shared" si="29"/>
        <v>6.2574953720277815</v>
      </c>
      <c r="AJ99" s="38">
        <f t="shared" si="30"/>
        <v>10.797958971132712</v>
      </c>
      <c r="AO99" s="31">
        <v>96</v>
      </c>
      <c r="AP99" s="26">
        <f t="shared" si="31"/>
        <v>6.2574953720277815</v>
      </c>
      <c r="AQ99" s="26">
        <f t="shared" si="32"/>
        <v>3.2833012287035497</v>
      </c>
      <c r="AR99" s="26">
        <f t="shared" si="33"/>
        <v>2.9741941433242318</v>
      </c>
      <c r="AS99" s="26">
        <f t="shared" si="34"/>
        <v>4.7703983003656658</v>
      </c>
      <c r="AT99" s="26">
        <f t="shared" si="35"/>
        <v>3</v>
      </c>
      <c r="AU99" s="26">
        <f t="shared" si="36"/>
        <v>5</v>
      </c>
    </row>
    <row r="100" spans="6:47">
      <c r="F100" s="7">
        <v>97</v>
      </c>
      <c r="G100" s="26">
        <f t="shared" si="25"/>
        <v>5</v>
      </c>
      <c r="H100" s="26">
        <f t="shared" si="26"/>
        <v>2</v>
      </c>
      <c r="I100" s="22">
        <f t="shared" si="27"/>
        <v>4</v>
      </c>
      <c r="J100" s="31">
        <v>97</v>
      </c>
      <c r="K100">
        <f t="shared" si="22"/>
        <v>5</v>
      </c>
      <c r="L100">
        <f t="shared" si="38"/>
        <v>5</v>
      </c>
      <c r="M100">
        <f t="shared" si="38"/>
        <v>4</v>
      </c>
      <c r="N100">
        <f t="shared" si="38"/>
        <v>4</v>
      </c>
      <c r="O100">
        <f t="shared" si="38"/>
        <v>3</v>
      </c>
      <c r="P100">
        <f t="shared" si="38"/>
        <v>3</v>
      </c>
      <c r="Q100">
        <f t="shared" si="38"/>
        <v>2</v>
      </c>
      <c r="R100">
        <f t="shared" si="38"/>
        <v>2</v>
      </c>
      <c r="S100">
        <f t="shared" si="38"/>
        <v>1</v>
      </c>
      <c r="T100">
        <f t="shared" si="38"/>
        <v>1</v>
      </c>
      <c r="U100" s="26">
        <f t="shared" si="28"/>
        <v>7</v>
      </c>
      <c r="V100" s="31">
        <v>97</v>
      </c>
      <c r="W100">
        <f t="shared" si="23"/>
        <v>7</v>
      </c>
      <c r="X100">
        <f t="shared" si="39"/>
        <v>7</v>
      </c>
      <c r="Y100">
        <f t="shared" si="39"/>
        <v>6</v>
      </c>
      <c r="Z100">
        <f t="shared" si="39"/>
        <v>5</v>
      </c>
      <c r="AA100">
        <f t="shared" si="39"/>
        <v>5</v>
      </c>
      <c r="AB100">
        <f t="shared" si="39"/>
        <v>4</v>
      </c>
      <c r="AC100">
        <f t="shared" si="39"/>
        <v>3</v>
      </c>
      <c r="AD100">
        <f t="shared" si="39"/>
        <v>3</v>
      </c>
      <c r="AE100">
        <f t="shared" si="39"/>
        <v>2</v>
      </c>
      <c r="AF100">
        <f t="shared" si="39"/>
        <v>1</v>
      </c>
      <c r="AH100" s="31">
        <v>97</v>
      </c>
      <c r="AI100" s="26">
        <f t="shared" si="29"/>
        <v>6.2678581590633282</v>
      </c>
      <c r="AJ100" s="38">
        <f t="shared" si="30"/>
        <v>10.848857801796104</v>
      </c>
      <c r="AO100" s="31">
        <v>97</v>
      </c>
      <c r="AP100" s="26">
        <f t="shared" si="31"/>
        <v>6.2678581590633282</v>
      </c>
      <c r="AQ100" s="26">
        <f t="shared" si="32"/>
        <v>3.287801729930226</v>
      </c>
      <c r="AR100" s="26">
        <f t="shared" si="33"/>
        <v>2.9800564291331022</v>
      </c>
      <c r="AS100" s="26">
        <f t="shared" si="34"/>
        <v>4.7778299444967773</v>
      </c>
      <c r="AT100" s="26">
        <f t="shared" si="35"/>
        <v>3</v>
      </c>
      <c r="AU100" s="26">
        <f t="shared" si="36"/>
        <v>5</v>
      </c>
    </row>
    <row r="101" spans="6:47">
      <c r="F101" s="7">
        <v>98</v>
      </c>
      <c r="G101" s="26">
        <f t="shared" si="25"/>
        <v>5</v>
      </c>
      <c r="H101" s="26">
        <f t="shared" si="26"/>
        <v>2</v>
      </c>
      <c r="I101" s="22">
        <f t="shared" si="27"/>
        <v>4</v>
      </c>
      <c r="J101" s="31">
        <v>98</v>
      </c>
      <c r="K101">
        <f t="shared" si="22"/>
        <v>5</v>
      </c>
      <c r="L101">
        <f t="shared" si="38"/>
        <v>5</v>
      </c>
      <c r="M101">
        <f t="shared" si="38"/>
        <v>4</v>
      </c>
      <c r="N101">
        <f t="shared" si="38"/>
        <v>4</v>
      </c>
      <c r="O101">
        <f t="shared" si="38"/>
        <v>3</v>
      </c>
      <c r="P101">
        <f t="shared" si="38"/>
        <v>3</v>
      </c>
      <c r="Q101">
        <f t="shared" si="38"/>
        <v>2</v>
      </c>
      <c r="R101">
        <f t="shared" si="38"/>
        <v>2</v>
      </c>
      <c r="S101">
        <f t="shared" si="38"/>
        <v>1</v>
      </c>
      <c r="T101">
        <f t="shared" si="38"/>
        <v>1</v>
      </c>
      <c r="U101" s="26">
        <f t="shared" si="28"/>
        <v>7</v>
      </c>
      <c r="V101" s="31">
        <v>98</v>
      </c>
      <c r="W101">
        <f t="shared" si="23"/>
        <v>7</v>
      </c>
      <c r="X101">
        <f t="shared" si="39"/>
        <v>7</v>
      </c>
      <c r="Y101">
        <f t="shared" si="39"/>
        <v>6</v>
      </c>
      <c r="Z101">
        <f t="shared" si="39"/>
        <v>5</v>
      </c>
      <c r="AA101">
        <f t="shared" si="39"/>
        <v>5</v>
      </c>
      <c r="AB101">
        <f t="shared" si="39"/>
        <v>4</v>
      </c>
      <c r="AC101">
        <f t="shared" si="39"/>
        <v>3</v>
      </c>
      <c r="AD101">
        <f t="shared" si="39"/>
        <v>3</v>
      </c>
      <c r="AE101">
        <f t="shared" si="39"/>
        <v>2</v>
      </c>
      <c r="AF101">
        <f t="shared" si="39"/>
        <v>1</v>
      </c>
      <c r="AH101" s="31">
        <v>98</v>
      </c>
      <c r="AI101" s="26">
        <f t="shared" si="29"/>
        <v>6.2781146592305168</v>
      </c>
      <c r="AJ101" s="38">
        <f t="shared" si="30"/>
        <v>10.899494936611665</v>
      </c>
      <c r="AO101" s="31">
        <v>98</v>
      </c>
      <c r="AP101" s="26">
        <f t="shared" si="31"/>
        <v>6.2781146592305168</v>
      </c>
      <c r="AQ101" s="26">
        <f t="shared" si="32"/>
        <v>3.2922560713564759</v>
      </c>
      <c r="AR101" s="26">
        <f t="shared" si="33"/>
        <v>2.9858585878740409</v>
      </c>
      <c r="AS101" s="26">
        <f t="shared" si="34"/>
        <v>4.7851853652934961</v>
      </c>
      <c r="AT101" s="26">
        <f t="shared" si="35"/>
        <v>3</v>
      </c>
      <c r="AU101" s="26">
        <f t="shared" si="36"/>
        <v>5</v>
      </c>
    </row>
    <row r="102" spans="6:47">
      <c r="F102" s="7">
        <v>99</v>
      </c>
      <c r="G102" s="26">
        <f t="shared" si="25"/>
        <v>5</v>
      </c>
      <c r="H102" s="26">
        <f t="shared" si="26"/>
        <v>1</v>
      </c>
      <c r="I102" s="22">
        <f t="shared" si="27"/>
        <v>3</v>
      </c>
      <c r="J102" s="31">
        <v>99</v>
      </c>
      <c r="K102">
        <f t="shared" si="22"/>
        <v>5</v>
      </c>
      <c r="L102">
        <f t="shared" si="38"/>
        <v>5</v>
      </c>
      <c r="M102">
        <f t="shared" si="38"/>
        <v>4</v>
      </c>
      <c r="N102">
        <f t="shared" si="38"/>
        <v>4</v>
      </c>
      <c r="O102">
        <f t="shared" si="38"/>
        <v>3</v>
      </c>
      <c r="P102">
        <f t="shared" si="38"/>
        <v>3</v>
      </c>
      <c r="Q102">
        <f t="shared" si="38"/>
        <v>2</v>
      </c>
      <c r="R102">
        <f t="shared" si="38"/>
        <v>2</v>
      </c>
      <c r="S102">
        <f t="shared" si="38"/>
        <v>1</v>
      </c>
      <c r="T102">
        <f t="shared" si="38"/>
        <v>1</v>
      </c>
      <c r="U102" s="26">
        <f t="shared" si="28"/>
        <v>7</v>
      </c>
      <c r="V102" s="31">
        <v>99</v>
      </c>
      <c r="W102">
        <f t="shared" si="23"/>
        <v>7</v>
      </c>
      <c r="X102">
        <f t="shared" si="39"/>
        <v>7</v>
      </c>
      <c r="Y102">
        <f t="shared" si="39"/>
        <v>6</v>
      </c>
      <c r="Z102">
        <f t="shared" si="39"/>
        <v>5</v>
      </c>
      <c r="AA102">
        <f t="shared" si="39"/>
        <v>5</v>
      </c>
      <c r="AB102">
        <f t="shared" si="39"/>
        <v>4</v>
      </c>
      <c r="AC102">
        <f t="shared" si="39"/>
        <v>3</v>
      </c>
      <c r="AD102">
        <f t="shared" si="39"/>
        <v>3</v>
      </c>
      <c r="AE102">
        <f t="shared" si="39"/>
        <v>2</v>
      </c>
      <c r="AF102">
        <f t="shared" si="39"/>
        <v>1</v>
      </c>
      <c r="AH102" s="31">
        <v>99</v>
      </c>
      <c r="AI102" s="26">
        <f t="shared" si="29"/>
        <v>6.2882670306945352</v>
      </c>
      <c r="AJ102" s="38">
        <f t="shared" si="30"/>
        <v>10.949874371066199</v>
      </c>
      <c r="AO102" s="31">
        <v>99</v>
      </c>
      <c r="AP102" s="26">
        <f t="shared" si="31"/>
        <v>6.2882670306945352</v>
      </c>
      <c r="AQ102" s="26">
        <f t="shared" si="32"/>
        <v>3.2966651902615309</v>
      </c>
      <c r="AR102" s="26">
        <f t="shared" si="33"/>
        <v>2.9916018404330043</v>
      </c>
      <c r="AS102" s="26">
        <f t="shared" si="34"/>
        <v>4.7924661104780331</v>
      </c>
      <c r="AT102" s="26">
        <f t="shared" si="35"/>
        <v>3</v>
      </c>
      <c r="AU102" s="26">
        <f t="shared" si="36"/>
        <v>5</v>
      </c>
    </row>
    <row r="103" spans="6:47">
      <c r="F103" s="8">
        <v>100</v>
      </c>
      <c r="G103" s="26">
        <f>CEILING(-(0.92^($F103-20))+5,1)</f>
        <v>5</v>
      </c>
      <c r="H103" s="26">
        <f t="shared" si="26"/>
        <v>1</v>
      </c>
      <c r="I103" s="22">
        <f t="shared" si="27"/>
        <v>3</v>
      </c>
      <c r="J103" s="32">
        <v>100</v>
      </c>
      <c r="K103">
        <f t="shared" si="22"/>
        <v>5</v>
      </c>
      <c r="L103">
        <f t="shared" si="38"/>
        <v>5</v>
      </c>
      <c r="M103">
        <f t="shared" si="38"/>
        <v>4</v>
      </c>
      <c r="N103">
        <f t="shared" si="38"/>
        <v>4</v>
      </c>
      <c r="O103">
        <f t="shared" si="38"/>
        <v>3</v>
      </c>
      <c r="P103">
        <f t="shared" si="38"/>
        <v>3</v>
      </c>
      <c r="Q103">
        <f t="shared" si="38"/>
        <v>2</v>
      </c>
      <c r="R103">
        <f t="shared" si="38"/>
        <v>2</v>
      </c>
      <c r="S103">
        <f t="shared" si="38"/>
        <v>1</v>
      </c>
      <c r="T103">
        <f t="shared" si="38"/>
        <v>1</v>
      </c>
      <c r="U103" s="26">
        <f t="shared" si="28"/>
        <v>7</v>
      </c>
      <c r="V103" s="32">
        <v>100</v>
      </c>
      <c r="W103">
        <f t="shared" si="23"/>
        <v>7</v>
      </c>
      <c r="X103">
        <f t="shared" si="39"/>
        <v>7</v>
      </c>
      <c r="Y103">
        <f t="shared" si="39"/>
        <v>6</v>
      </c>
      <c r="Z103">
        <f t="shared" si="39"/>
        <v>5</v>
      </c>
      <c r="AA103">
        <f t="shared" si="39"/>
        <v>5</v>
      </c>
      <c r="AB103">
        <f t="shared" si="39"/>
        <v>4</v>
      </c>
      <c r="AC103">
        <f t="shared" si="39"/>
        <v>3</v>
      </c>
      <c r="AD103">
        <f t="shared" si="39"/>
        <v>3</v>
      </c>
      <c r="AE103">
        <f t="shared" si="39"/>
        <v>2</v>
      </c>
      <c r="AF103">
        <f t="shared" si="39"/>
        <v>1</v>
      </c>
      <c r="AH103" s="32">
        <v>100</v>
      </c>
      <c r="AI103" s="26">
        <f t="shared" si="29"/>
        <v>6.2983173665480363</v>
      </c>
      <c r="AJ103" s="38">
        <f t="shared" si="30"/>
        <v>11</v>
      </c>
      <c r="AO103" s="32">
        <v>100</v>
      </c>
      <c r="AP103" s="26">
        <f t="shared" si="31"/>
        <v>6.2983173665480363</v>
      </c>
      <c r="AQ103" s="26">
        <f t="shared" si="32"/>
        <v>3.3010299956639813</v>
      </c>
      <c r="AR103" s="26">
        <f t="shared" si="33"/>
        <v>2.9972873708840551</v>
      </c>
      <c r="AS103" s="26">
        <f t="shared" si="34"/>
        <v>4.7996736811060092</v>
      </c>
      <c r="AT103" s="26">
        <f t="shared" si="35"/>
        <v>3</v>
      </c>
      <c r="AU103" s="26">
        <f t="shared" si="36"/>
        <v>5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G209"/>
  <sheetViews>
    <sheetView topLeftCell="O28" zoomScale="70" zoomScaleNormal="70" workbookViewId="0">
      <selection activeCell="AE120" sqref="AE120"/>
    </sheetView>
  </sheetViews>
  <sheetFormatPr defaultRowHeight="15"/>
  <cols>
    <col min="2" max="2" width="10" bestFit="1" customWidth="1"/>
    <col min="3" max="3" width="24.28515625" bestFit="1" customWidth="1"/>
    <col min="4" max="4" width="19.7109375" customWidth="1"/>
    <col min="5" max="5" width="13.5703125" bestFit="1" customWidth="1"/>
    <col min="6" max="7" width="24.28515625" bestFit="1" customWidth="1"/>
    <col min="16" max="16" width="17.28515625" bestFit="1" customWidth="1"/>
  </cols>
  <sheetData>
    <row r="3" spans="2:7">
      <c r="B3" s="9" t="s">
        <v>0</v>
      </c>
      <c r="C3" s="35" t="s">
        <v>29</v>
      </c>
      <c r="D3" s="34" t="s">
        <v>30</v>
      </c>
      <c r="E3" s="34" t="s">
        <v>34</v>
      </c>
      <c r="F3" s="40" t="s">
        <v>44</v>
      </c>
      <c r="G3" s="40" t="s">
        <v>24</v>
      </c>
    </row>
    <row r="4" spans="2:7">
      <c r="B4" s="1">
        <v>100</v>
      </c>
      <c r="C4" s="36">
        <f>SQRT(0.2*B4-1.9)/10</f>
        <v>0.42544094772365293</v>
      </c>
      <c r="D4" s="42">
        <f>LN(B4-8)/10</f>
        <v>0.45217885770490407</v>
      </c>
      <c r="E4" s="42">
        <f>LOG10(B4-8)/10</f>
        <v>0.19637878273455553</v>
      </c>
      <c r="F4" s="41">
        <f>SQRT(0.4*($B4))/10</f>
        <v>0.63245553203367588</v>
      </c>
      <c r="G4" s="41">
        <f>SQRT(0.2*$B4)/10</f>
        <v>0.44721359549995798</v>
      </c>
    </row>
    <row r="5" spans="2:7">
      <c r="B5" s="1">
        <f>B4-1</f>
        <v>99</v>
      </c>
      <c r="C5" s="36">
        <f t="shared" ref="C5:C68" si="0">SQRT(0.2*B5-1.9)/10</f>
        <v>0.42308391602612361</v>
      </c>
      <c r="D5" s="42">
        <f t="shared" ref="D5:D68" si="1">LN(B5-8)/10</f>
        <v>0.451085950651685</v>
      </c>
      <c r="E5" s="42">
        <f t="shared" ref="E5:E68" si="2">LOG10(B5-8)/10</f>
        <v>0.19590413923210936</v>
      </c>
      <c r="F5" s="41">
        <f t="shared" ref="F5:F68" si="3">SQRT(0.4*($B5))/10</f>
        <v>0.629285308902091</v>
      </c>
      <c r="G5" s="41">
        <f t="shared" ref="G5:G68" si="4">SQRT(0.2*$B5)/10</f>
        <v>0.44497190922573981</v>
      </c>
    </row>
    <row r="6" spans="2:7">
      <c r="B6" s="1">
        <f t="shared" ref="B6:B69" si="5">B5-1</f>
        <v>98</v>
      </c>
      <c r="C6" s="36">
        <f t="shared" si="0"/>
        <v>0.42071367935925263</v>
      </c>
      <c r="D6" s="42">
        <f t="shared" si="1"/>
        <v>0.44998096703302648</v>
      </c>
      <c r="E6" s="42">
        <f t="shared" si="2"/>
        <v>0.19542425094393251</v>
      </c>
      <c r="F6" s="41">
        <f t="shared" si="3"/>
        <v>0.62609903369994113</v>
      </c>
      <c r="G6" s="41">
        <f t="shared" si="4"/>
        <v>0.44271887242357311</v>
      </c>
    </row>
    <row r="7" spans="2:7">
      <c r="B7" s="1">
        <f t="shared" si="5"/>
        <v>97</v>
      </c>
      <c r="C7" s="36">
        <f t="shared" si="0"/>
        <v>0.41833001326703778</v>
      </c>
      <c r="D7" s="42">
        <f t="shared" si="1"/>
        <v>0.44886363697321396</v>
      </c>
      <c r="E7" s="42">
        <f t="shared" si="2"/>
        <v>0.19493900066449127</v>
      </c>
      <c r="F7" s="41">
        <f t="shared" si="3"/>
        <v>0.6228964600958975</v>
      </c>
      <c r="G7" s="41">
        <f t="shared" si="4"/>
        <v>0.44045431091090481</v>
      </c>
    </row>
    <row r="8" spans="2:7">
      <c r="B8" s="1">
        <f t="shared" si="5"/>
        <v>96</v>
      </c>
      <c r="C8" s="36">
        <f t="shared" si="0"/>
        <v>0.41593268686170848</v>
      </c>
      <c r="D8" s="42">
        <f t="shared" si="1"/>
        <v>0.44773368144782066</v>
      </c>
      <c r="E8" s="42">
        <f t="shared" si="2"/>
        <v>0.19444826721501687</v>
      </c>
      <c r="F8" s="41">
        <f t="shared" si="3"/>
        <v>0.6196773353931867</v>
      </c>
      <c r="G8" s="41">
        <f t="shared" si="4"/>
        <v>0.43817804600413296</v>
      </c>
    </row>
    <row r="9" spans="2:7">
      <c r="B9" s="1">
        <f t="shared" si="5"/>
        <v>95</v>
      </c>
      <c r="C9" s="36">
        <f t="shared" si="0"/>
        <v>0.41352146256270672</v>
      </c>
      <c r="D9" s="42">
        <f t="shared" si="1"/>
        <v>0.44659081186545835</v>
      </c>
      <c r="E9" s="42">
        <f t="shared" si="2"/>
        <v>0.19395192526186184</v>
      </c>
      <c r="F9" s="41">
        <f t="shared" si="3"/>
        <v>0.61644140029689765</v>
      </c>
      <c r="G9" s="41">
        <f t="shared" si="4"/>
        <v>0.43588989435406739</v>
      </c>
    </row>
    <row r="10" spans="2:7">
      <c r="B10" s="1">
        <f t="shared" si="5"/>
        <v>94</v>
      </c>
      <c r="C10" s="36">
        <f t="shared" si="0"/>
        <v>0.41109609582188933</v>
      </c>
      <c r="D10" s="42">
        <f t="shared" si="1"/>
        <v>0.44543472962535074</v>
      </c>
      <c r="E10" s="42">
        <f t="shared" si="2"/>
        <v>0.19344984512435676</v>
      </c>
      <c r="F10" s="41">
        <f t="shared" si="3"/>
        <v>0.61318838867023573</v>
      </c>
      <c r="G10" s="41">
        <f t="shared" si="4"/>
        <v>0.43358966777357599</v>
      </c>
    </row>
    <row r="11" spans="2:7">
      <c r="B11" s="1">
        <f t="shared" si="5"/>
        <v>93</v>
      </c>
      <c r="C11" s="36">
        <f t="shared" si="0"/>
        <v>0.408656334834051</v>
      </c>
      <c r="D11" s="42">
        <f t="shared" si="1"/>
        <v>0.44426512564903164</v>
      </c>
      <c r="E11" s="42">
        <f t="shared" si="2"/>
        <v>0.19294189257142927</v>
      </c>
      <c r="F11" s="41">
        <f t="shared" si="3"/>
        <v>0.60991802727907629</v>
      </c>
      <c r="G11" s="41">
        <f t="shared" si="4"/>
        <v>0.43127717305695656</v>
      </c>
    </row>
    <row r="12" spans="2:7">
      <c r="B12" s="1">
        <f t="shared" si="5"/>
        <v>92</v>
      </c>
      <c r="C12" s="36">
        <f t="shared" si="0"/>
        <v>0.40620192023179802</v>
      </c>
      <c r="D12" s="42">
        <f t="shared" si="1"/>
        <v>0.44308167988433134</v>
      </c>
      <c r="E12" s="42">
        <f t="shared" si="2"/>
        <v>0.19242792860618815</v>
      </c>
      <c r="F12" s="41">
        <f t="shared" si="3"/>
        <v>0.60663003552412409</v>
      </c>
      <c r="G12" s="41">
        <f t="shared" si="4"/>
        <v>0.42895221179054432</v>
      </c>
    </row>
    <row r="13" spans="2:7">
      <c r="B13" s="1">
        <f t="shared" si="5"/>
        <v>91</v>
      </c>
      <c r="C13" s="36">
        <f t="shared" si="0"/>
        <v>0.40373258476372698</v>
      </c>
      <c r="D13" s="42">
        <f t="shared" si="1"/>
        <v>0.4418840607796598</v>
      </c>
      <c r="E13" s="42">
        <f t="shared" si="2"/>
        <v>0.19190780923760739</v>
      </c>
      <c r="F13" s="41">
        <f t="shared" si="3"/>
        <v>0.60332412515993428</v>
      </c>
      <c r="G13" s="41">
        <f t="shared" si="4"/>
        <v>0.42661458015403086</v>
      </c>
    </row>
    <row r="14" spans="2:7">
      <c r="B14" s="1">
        <f t="shared" si="5"/>
        <v>90</v>
      </c>
      <c r="C14" s="36">
        <f t="shared" si="0"/>
        <v>0.40124805295477761</v>
      </c>
      <c r="D14" s="42">
        <f t="shared" si="1"/>
        <v>0.44067192472642536</v>
      </c>
      <c r="E14" s="42">
        <f t="shared" si="2"/>
        <v>0.19138138523837167</v>
      </c>
      <c r="F14" s="41">
        <f t="shared" si="3"/>
        <v>0.6</v>
      </c>
      <c r="G14" s="41">
        <f t="shared" si="4"/>
        <v>0.42426406871192845</v>
      </c>
    </row>
    <row r="15" spans="2:7">
      <c r="B15" s="1">
        <f t="shared" si="5"/>
        <v>89</v>
      </c>
      <c r="C15" s="36">
        <f t="shared" si="0"/>
        <v>0.39874804074753772</v>
      </c>
      <c r="D15" s="42">
        <f t="shared" si="1"/>
        <v>0.4394449154672439</v>
      </c>
      <c r="E15" s="42">
        <f t="shared" si="2"/>
        <v>0.19084850188786498</v>
      </c>
      <c r="F15" s="41">
        <f t="shared" si="3"/>
        <v>0.59665735560705191</v>
      </c>
      <c r="G15" s="41">
        <f t="shared" si="4"/>
        <v>0.42190046219457972</v>
      </c>
    </row>
    <row r="16" spans="2:7">
      <c r="B16" s="1">
        <f t="shared" si="5"/>
        <v>88</v>
      </c>
      <c r="C16" s="36">
        <f t="shared" si="0"/>
        <v>0.396232255123179</v>
      </c>
      <c r="D16" s="42">
        <f t="shared" si="1"/>
        <v>0.43820266346738812</v>
      </c>
      <c r="E16" s="42">
        <f t="shared" si="2"/>
        <v>0.19030899869919435</v>
      </c>
      <c r="F16" s="41">
        <f t="shared" si="3"/>
        <v>0.59329587896765301</v>
      </c>
      <c r="G16" s="41">
        <f t="shared" si="4"/>
        <v>0.41952353926806063</v>
      </c>
    </row>
    <row r="17" spans="2:7">
      <c r="B17" s="1">
        <f t="shared" si="5"/>
        <v>87</v>
      </c>
      <c r="C17" s="36">
        <f t="shared" si="0"/>
        <v>0.39370039370059057</v>
      </c>
      <c r="D17" s="42">
        <f t="shared" si="1"/>
        <v>0.43694478524670216</v>
      </c>
      <c r="E17" s="42">
        <f t="shared" si="2"/>
        <v>0.18976270912904414</v>
      </c>
      <c r="F17" s="41">
        <f t="shared" si="3"/>
        <v>0.5899152481501051</v>
      </c>
      <c r="G17" s="41">
        <f t="shared" si="4"/>
        <v>0.41713307229228425</v>
      </c>
    </row>
    <row r="18" spans="2:7">
      <c r="B18" s="1">
        <f t="shared" si="5"/>
        <v>86</v>
      </c>
      <c r="C18" s="36">
        <f t="shared" si="0"/>
        <v>0.39115214431215894</v>
      </c>
      <c r="D18" s="42">
        <f t="shared" si="1"/>
        <v>0.43567088266895915</v>
      </c>
      <c r="E18" s="42">
        <f t="shared" si="2"/>
        <v>0.18920946026904803</v>
      </c>
      <c r="F18" s="41">
        <f t="shared" si="3"/>
        <v>0.58651513194460725</v>
      </c>
      <c r="G18" s="41">
        <f t="shared" si="4"/>
        <v>0.4147288270665544</v>
      </c>
    </row>
    <row r="19" spans="2:7">
      <c r="B19" s="1">
        <f t="shared" si="5"/>
        <v>85</v>
      </c>
      <c r="C19" s="36">
        <f t="shared" si="0"/>
        <v>0.38858718455450891</v>
      </c>
      <c r="D19" s="42">
        <f t="shared" si="1"/>
        <v>0.43438054218536842</v>
      </c>
      <c r="E19" s="42">
        <f t="shared" si="2"/>
        <v>0.18864907251724819</v>
      </c>
      <c r="F19" s="41">
        <f t="shared" si="3"/>
        <v>0.5830951894845301</v>
      </c>
      <c r="G19" s="41">
        <f t="shared" si="4"/>
        <v>0.41231056256176607</v>
      </c>
    </row>
    <row r="20" spans="2:7">
      <c r="B20" s="1">
        <f t="shared" si="5"/>
        <v>84</v>
      </c>
      <c r="C20" s="36">
        <f t="shared" si="0"/>
        <v>0.38600518131237566</v>
      </c>
      <c r="D20" s="42">
        <f t="shared" si="1"/>
        <v>0.43307333402863313</v>
      </c>
      <c r="E20" s="42">
        <f t="shared" si="2"/>
        <v>0.18808135922807914</v>
      </c>
      <c r="F20" s="41">
        <f t="shared" si="3"/>
        <v>0.57965506984757753</v>
      </c>
      <c r="G20" s="41">
        <f t="shared" si="4"/>
        <v>0.40987803063838396</v>
      </c>
    </row>
    <row r="21" spans="2:7">
      <c r="B21" s="1">
        <f t="shared" si="5"/>
        <v>83</v>
      </c>
      <c r="C21" s="36">
        <f t="shared" si="0"/>
        <v>0.38340579025361626</v>
      </c>
      <c r="D21" s="42">
        <f t="shared" si="1"/>
        <v>0.43174881135363102</v>
      </c>
      <c r="E21" s="42">
        <f t="shared" si="2"/>
        <v>0.18750612633917002</v>
      </c>
      <c r="F21" s="41">
        <f t="shared" si="3"/>
        <v>0.57619441163551732</v>
      </c>
      <c r="G21" s="41">
        <f t="shared" si="4"/>
        <v>0.40743097574926723</v>
      </c>
    </row>
    <row r="22" spans="2:7">
      <c r="B22" s="1">
        <f t="shared" si="5"/>
        <v>82</v>
      </c>
      <c r="C22" s="36">
        <f t="shared" si="0"/>
        <v>0.38078865529319544</v>
      </c>
      <c r="D22" s="42">
        <f t="shared" si="1"/>
        <v>0.43040650932041702</v>
      </c>
      <c r="E22" s="42">
        <f t="shared" si="2"/>
        <v>0.18692317197309763</v>
      </c>
      <c r="F22" s="41">
        <f t="shared" si="3"/>
        <v>0.57271284253105414</v>
      </c>
      <c r="G22" s="41">
        <f t="shared" si="4"/>
        <v>0.40496913462633177</v>
      </c>
    </row>
    <row r="23" spans="2:7">
      <c r="B23" s="1">
        <f t="shared" si="5"/>
        <v>81</v>
      </c>
      <c r="C23" s="36">
        <f t="shared" si="0"/>
        <v>0.37815340802378072</v>
      </c>
      <c r="D23" s="42">
        <f t="shared" si="1"/>
        <v>0.4290459441148391</v>
      </c>
      <c r="E23" s="42">
        <f t="shared" si="2"/>
        <v>0.1863322860120456</v>
      </c>
      <c r="F23" s="41">
        <f t="shared" si="3"/>
        <v>0.56920997883030833</v>
      </c>
      <c r="G23" s="41">
        <f t="shared" si="4"/>
        <v>0.40249223594996214</v>
      </c>
    </row>
    <row r="24" spans="2:7">
      <c r="B24" s="1">
        <f t="shared" si="5"/>
        <v>80</v>
      </c>
      <c r="C24" s="36">
        <f t="shared" si="0"/>
        <v>0.37549966711037175</v>
      </c>
      <c r="D24" s="42">
        <f t="shared" si="1"/>
        <v>0.42766661190160554</v>
      </c>
      <c r="E24" s="42">
        <f t="shared" si="2"/>
        <v>0.18573324964312685</v>
      </c>
      <c r="F24" s="41">
        <f t="shared" si="3"/>
        <v>0.56568542494923801</v>
      </c>
      <c r="G24" s="41">
        <f t="shared" si="4"/>
        <v>0.4</v>
      </c>
    </row>
    <row r="25" spans="2:7">
      <c r="B25" s="1">
        <f t="shared" si="5"/>
        <v>79</v>
      </c>
      <c r="C25" s="36">
        <f t="shared" si="0"/>
        <v>0.372827037646145</v>
      </c>
      <c r="D25" s="42">
        <f t="shared" si="1"/>
        <v>0.42626798770413155</v>
      </c>
      <c r="E25" s="42">
        <f t="shared" si="2"/>
        <v>0.18512583487190754</v>
      </c>
      <c r="F25" s="41">
        <f t="shared" si="3"/>
        <v>0.56213877290220782</v>
      </c>
      <c r="G25" s="41">
        <f t="shared" si="4"/>
        <v>0.39749213828703583</v>
      </c>
    </row>
    <row r="26" spans="2:7">
      <c r="B26" s="1">
        <f t="shared" si="5"/>
        <v>78</v>
      </c>
      <c r="C26" s="36">
        <f t="shared" si="0"/>
        <v>0.37013511046643494</v>
      </c>
      <c r="D26" s="42">
        <f t="shared" si="1"/>
        <v>0.42484952420493594</v>
      </c>
      <c r="E26" s="42">
        <f t="shared" si="2"/>
        <v>0.18450980400142569</v>
      </c>
      <c r="F26" s="41">
        <f t="shared" si="3"/>
        <v>0.55856960175075776</v>
      </c>
      <c r="G26" s="41">
        <f t="shared" si="4"/>
        <v>0.39496835316263001</v>
      </c>
    </row>
    <row r="27" spans="2:7">
      <c r="B27" s="1">
        <f t="shared" si="5"/>
        <v>77</v>
      </c>
      <c r="C27" s="36">
        <f t="shared" si="0"/>
        <v>0.36742346141747673</v>
      </c>
      <c r="D27" s="42">
        <f t="shared" si="1"/>
        <v>0.42341065045972598</v>
      </c>
      <c r="E27" s="42">
        <f t="shared" si="2"/>
        <v>0.18388490907372551</v>
      </c>
      <c r="F27" s="41">
        <f t="shared" si="3"/>
        <v>0.55497747702046429</v>
      </c>
      <c r="G27" s="41">
        <f t="shared" si="4"/>
        <v>0.39242833740697169</v>
      </c>
    </row>
    <row r="28" spans="2:7">
      <c r="B28" s="1">
        <f t="shared" si="5"/>
        <v>76</v>
      </c>
      <c r="C28" s="36">
        <f t="shared" si="0"/>
        <v>0.36469165057620939</v>
      </c>
      <c r="D28" s="42">
        <f t="shared" si="1"/>
        <v>0.42195077051761071</v>
      </c>
      <c r="E28" s="42">
        <f t="shared" si="2"/>
        <v>0.18325089127062363</v>
      </c>
      <c r="F28" s="41">
        <f t="shared" si="3"/>
        <v>0.55136195008360889</v>
      </c>
      <c r="G28" s="41">
        <f t="shared" si="4"/>
        <v>0.3898717737923586</v>
      </c>
    </row>
    <row r="29" spans="2:7">
      <c r="B29" s="1">
        <f t="shared" si="5"/>
        <v>75</v>
      </c>
      <c r="C29" s="36">
        <f t="shared" si="0"/>
        <v>0.36193922141707713</v>
      </c>
      <c r="D29" s="42">
        <f t="shared" si="1"/>
        <v>0.42046926193909656</v>
      </c>
      <c r="E29" s="42">
        <f t="shared" si="2"/>
        <v>0.18260748027008264</v>
      </c>
      <c r="F29" s="41">
        <f t="shared" si="3"/>
        <v>0.54772255750516607</v>
      </c>
      <c r="G29" s="41">
        <f t="shared" si="4"/>
        <v>0.3872983346207417</v>
      </c>
    </row>
    <row r="30" spans="2:7">
      <c r="B30" s="1">
        <f t="shared" si="5"/>
        <v>74</v>
      </c>
      <c r="C30" s="36">
        <f t="shared" si="0"/>
        <v>0.35916569992135938</v>
      </c>
      <c r="D30" s="42">
        <f t="shared" si="1"/>
        <v>0.41896547420264252</v>
      </c>
      <c r="E30" s="42">
        <f t="shared" si="2"/>
        <v>0.18195439355418688</v>
      </c>
      <c r="F30" s="41">
        <f t="shared" si="3"/>
        <v>0.54405882034941766</v>
      </c>
      <c r="G30" s="41">
        <f t="shared" si="4"/>
        <v>0.38470768123342691</v>
      </c>
    </row>
    <row r="31" spans="2:7">
      <c r="B31" s="1">
        <f t="shared" si="5"/>
        <v>73</v>
      </c>
      <c r="C31" s="36">
        <f t="shared" si="0"/>
        <v>0.35637059362410922</v>
      </c>
      <c r="D31" s="42">
        <f t="shared" si="1"/>
        <v>0.41743872698956369</v>
      </c>
      <c r="E31" s="42">
        <f t="shared" si="2"/>
        <v>0.18129133566428554</v>
      </c>
      <c r="F31" s="41">
        <f t="shared" si="3"/>
        <v>0.54037024344425189</v>
      </c>
      <c r="G31" s="41">
        <f t="shared" si="4"/>
        <v>0.382099463490856</v>
      </c>
    </row>
    <row r="32" spans="2:7">
      <c r="B32" s="1">
        <f t="shared" si="5"/>
        <v>72</v>
      </c>
      <c r="C32" s="36">
        <f t="shared" si="0"/>
        <v>0.35355339059327379</v>
      </c>
      <c r="D32" s="42">
        <f t="shared" si="1"/>
        <v>0.41588830833596713</v>
      </c>
      <c r="E32" s="42">
        <f t="shared" si="2"/>
        <v>0.18061799739838871</v>
      </c>
      <c r="F32" s="41">
        <f t="shared" si="3"/>
        <v>0.53665631459994956</v>
      </c>
      <c r="G32" s="41">
        <f t="shared" si="4"/>
        <v>0.3794733192202055</v>
      </c>
    </row>
    <row r="33" spans="2:7">
      <c r="B33" s="1">
        <f t="shared" si="5"/>
        <v>71</v>
      </c>
      <c r="C33" s="36">
        <f t="shared" si="0"/>
        <v>0.35071355833500367</v>
      </c>
      <c r="D33" s="42">
        <f t="shared" si="1"/>
        <v>0.41431347263915325</v>
      </c>
      <c r="E33" s="42">
        <f t="shared" si="2"/>
        <v>0.17993405494535816</v>
      </c>
      <c r="F33" s="41">
        <f t="shared" si="3"/>
        <v>0.53291650377896915</v>
      </c>
      <c r="G33" s="41">
        <f t="shared" si="4"/>
        <v>0.37682887362833545</v>
      </c>
    </row>
    <row r="34" spans="2:7">
      <c r="B34" s="1">
        <f t="shared" si="5"/>
        <v>70</v>
      </c>
      <c r="C34" s="36">
        <f t="shared" si="0"/>
        <v>0.34785054261852172</v>
      </c>
      <c r="D34" s="42">
        <f t="shared" si="1"/>
        <v>0.41271343850450914</v>
      </c>
      <c r="E34" s="42">
        <f t="shared" si="2"/>
        <v>0.17923916894982539</v>
      </c>
      <c r="F34" s="41">
        <f t="shared" si="3"/>
        <v>0.52915026221291817</v>
      </c>
      <c r="G34" s="41">
        <f t="shared" si="4"/>
        <v>0.37416573867739411</v>
      </c>
    </row>
    <row r="35" spans="2:7">
      <c r="B35" s="1">
        <f t="shared" si="5"/>
        <v>69</v>
      </c>
      <c r="C35" s="36">
        <f t="shared" si="0"/>
        <v>0.34496376621320679</v>
      </c>
      <c r="D35" s="42">
        <f t="shared" si="1"/>
        <v>0.41108738641733111</v>
      </c>
      <c r="E35" s="42">
        <f t="shared" si="2"/>
        <v>0.17853298350107671</v>
      </c>
      <c r="F35" s="41">
        <f t="shared" si="3"/>
        <v>0.52535702146254792</v>
      </c>
      <c r="G35" s="41">
        <f t="shared" si="4"/>
        <v>0.37148351242013422</v>
      </c>
    </row>
    <row r="36" spans="2:7">
      <c r="B36" s="1">
        <f t="shared" si="5"/>
        <v>68</v>
      </c>
      <c r="C36" s="36">
        <f t="shared" si="0"/>
        <v>0.34205262752974142</v>
      </c>
      <c r="D36" s="42">
        <f t="shared" si="1"/>
        <v>0.40943445622221003</v>
      </c>
      <c r="E36" s="42">
        <f t="shared" si="2"/>
        <v>0.17781512503836436</v>
      </c>
      <c r="F36" s="41">
        <f t="shared" si="3"/>
        <v>0.52153619241621185</v>
      </c>
      <c r="G36" s="41">
        <f t="shared" si="4"/>
        <v>0.36878177829171549</v>
      </c>
    </row>
    <row r="37" spans="2:7">
      <c r="B37" s="1">
        <f t="shared" si="5"/>
        <v>67</v>
      </c>
      <c r="C37" s="36">
        <f t="shared" si="0"/>
        <v>0.33911649915626341</v>
      </c>
      <c r="D37" s="42">
        <f t="shared" si="1"/>
        <v>0.40775374439057199</v>
      </c>
      <c r="E37" s="42">
        <f t="shared" si="2"/>
        <v>0.17708520116421442</v>
      </c>
      <c r="F37" s="41">
        <f t="shared" si="3"/>
        <v>0.5176871642217914</v>
      </c>
      <c r="G37" s="41">
        <f t="shared" si="4"/>
        <v>0.36606010435446257</v>
      </c>
    </row>
    <row r="38" spans="2:7">
      <c r="B38" s="1">
        <f t="shared" si="5"/>
        <v>66</v>
      </c>
      <c r="C38" s="36">
        <f t="shared" si="0"/>
        <v>0.33615472627943221</v>
      </c>
      <c r="D38" s="42">
        <f t="shared" si="1"/>
        <v>0.4060443010546419</v>
      </c>
      <c r="E38" s="42">
        <f t="shared" si="2"/>
        <v>0.17634279935629374</v>
      </c>
      <c r="F38" s="41">
        <f t="shared" si="3"/>
        <v>0.51380930314660511</v>
      </c>
      <c r="G38" s="41">
        <f t="shared" si="4"/>
        <v>0.36331804249169902</v>
      </c>
    </row>
    <row r="39" spans="2:7">
      <c r="B39" s="1">
        <f t="shared" si="5"/>
        <v>65</v>
      </c>
      <c r="C39" s="36">
        <f t="shared" si="0"/>
        <v>0.33316662497915361</v>
      </c>
      <c r="D39" s="42">
        <f t="shared" si="1"/>
        <v>0.40430512678345504</v>
      </c>
      <c r="E39" s="42">
        <f t="shared" si="2"/>
        <v>0.17558748556724915</v>
      </c>
      <c r="F39" s="41">
        <f t="shared" si="3"/>
        <v>0.5099019513592784</v>
      </c>
      <c r="G39" s="41">
        <f t="shared" si="4"/>
        <v>0.3605551275463989</v>
      </c>
    </row>
    <row r="40" spans="2:7">
      <c r="B40" s="1">
        <f t="shared" si="5"/>
        <v>64</v>
      </c>
      <c r="C40" s="36">
        <f t="shared" si="0"/>
        <v>0.33015148038438358</v>
      </c>
      <c r="D40" s="42">
        <f t="shared" si="1"/>
        <v>0.40253516907351494</v>
      </c>
      <c r="E40" s="42">
        <f t="shared" si="2"/>
        <v>0.17481880270062006</v>
      </c>
      <c r="F40" s="41">
        <f t="shared" si="3"/>
        <v>0.50596442562694066</v>
      </c>
      <c r="G40" s="41">
        <f t="shared" si="4"/>
        <v>0.35777087639996635</v>
      </c>
    </row>
    <row r="41" spans="2:7">
      <c r="B41" s="1">
        <f t="shared" si="5"/>
        <v>63</v>
      </c>
      <c r="C41" s="36">
        <f t="shared" si="0"/>
        <v>0.32710854467592254</v>
      </c>
      <c r="D41" s="42">
        <f t="shared" si="1"/>
        <v>0.40073331852324712</v>
      </c>
      <c r="E41" s="42">
        <f t="shared" si="2"/>
        <v>0.17403626894942439</v>
      </c>
      <c r="F41" s="41">
        <f t="shared" si="3"/>
        <v>0.50199601592044529</v>
      </c>
      <c r="G41" s="41">
        <f t="shared" si="4"/>
        <v>0.354964786985977</v>
      </c>
    </row>
    <row r="42" spans="2:7">
      <c r="B42" s="1">
        <f t="shared" si="5"/>
        <v>62</v>
      </c>
      <c r="C42" s="36">
        <f t="shared" si="0"/>
        <v>0.32403703492039304</v>
      </c>
      <c r="D42" s="42">
        <f t="shared" si="1"/>
        <v>0.39889840465642745</v>
      </c>
      <c r="E42" s="42">
        <f t="shared" si="2"/>
        <v>0.17323937598229686</v>
      </c>
      <c r="F42" s="41">
        <f t="shared" si="3"/>
        <v>0.49799598391954925</v>
      </c>
      <c r="G42" s="41">
        <f t="shared" si="4"/>
        <v>0.35213633723318016</v>
      </c>
    </row>
    <row r="43" spans="2:7">
      <c r="B43" s="1">
        <f t="shared" si="5"/>
        <v>61</v>
      </c>
      <c r="C43" s="36">
        <f t="shared" si="0"/>
        <v>0.32093613071762428</v>
      </c>
      <c r="D43" s="42">
        <f t="shared" si="1"/>
        <v>0.3970291913552122</v>
      </c>
      <c r="E43" s="42">
        <f t="shared" si="2"/>
        <v>0.1724275869600789</v>
      </c>
      <c r="F43" s="41">
        <f t="shared" si="3"/>
        <v>0.49396356140913877</v>
      </c>
      <c r="G43" s="41">
        <f t="shared" si="4"/>
        <v>0.34928498393145962</v>
      </c>
    </row>
    <row r="44" spans="2:7">
      <c r="B44" s="1">
        <f t="shared" si="5"/>
        <v>60</v>
      </c>
      <c r="C44" s="36">
        <f t="shared" si="0"/>
        <v>0.31780497164141408</v>
      </c>
      <c r="D44" s="42">
        <f t="shared" si="1"/>
        <v>0.39512437185814275</v>
      </c>
      <c r="E44" s="42">
        <f t="shared" si="2"/>
        <v>0.17160033436347993</v>
      </c>
      <c r="F44" s="41">
        <f t="shared" si="3"/>
        <v>0.4898979485566356</v>
      </c>
      <c r="G44" s="41">
        <f t="shared" si="4"/>
        <v>0.34641016151377546</v>
      </c>
    </row>
    <row r="45" spans="2:7">
      <c r="B45" s="1">
        <f t="shared" si="5"/>
        <v>59</v>
      </c>
      <c r="C45" s="36">
        <f t="shared" si="0"/>
        <v>0.3146426544510455</v>
      </c>
      <c r="D45" s="42">
        <f t="shared" si="1"/>
        <v>0.39318256327243256</v>
      </c>
      <c r="E45" s="42">
        <f t="shared" si="2"/>
        <v>0.17075701760979362</v>
      </c>
      <c r="F45" s="41">
        <f t="shared" si="3"/>
        <v>0.48579831205964474</v>
      </c>
      <c r="G45" s="41">
        <f t="shared" si="4"/>
        <v>0.34351128074635334</v>
      </c>
    </row>
    <row r="46" spans="2:7">
      <c r="B46" s="1">
        <f t="shared" si="5"/>
        <v>58</v>
      </c>
      <c r="C46" s="36">
        <f t="shared" si="0"/>
        <v>0.31144823004794875</v>
      </c>
      <c r="D46" s="42">
        <f t="shared" si="1"/>
        <v>0.39120230054281457</v>
      </c>
      <c r="E46" s="42">
        <f t="shared" si="2"/>
        <v>0.16989700043360187</v>
      </c>
      <c r="F46" s="41">
        <f t="shared" si="3"/>
        <v>0.48166378315169184</v>
      </c>
      <c r="G46" s="41">
        <f t="shared" si="4"/>
        <v>0.34058772731852804</v>
      </c>
    </row>
    <row r="47" spans="2:7">
      <c r="B47" s="1">
        <f t="shared" si="5"/>
        <v>57</v>
      </c>
      <c r="C47" s="36">
        <f t="shared" si="0"/>
        <v>0.30822070014844882</v>
      </c>
      <c r="D47" s="42">
        <f t="shared" si="1"/>
        <v>0.38918202981106265</v>
      </c>
      <c r="E47" s="42">
        <f t="shared" si="2"/>
        <v>0.16901960800285137</v>
      </c>
      <c r="F47" s="41">
        <f t="shared" si="3"/>
        <v>0.47749345545253286</v>
      </c>
      <c r="G47" s="41">
        <f t="shared" si="4"/>
        <v>0.33763886032268264</v>
      </c>
    </row>
    <row r="48" spans="2:7">
      <c r="B48" s="1">
        <f t="shared" si="5"/>
        <v>56</v>
      </c>
      <c r="C48" s="36">
        <f t="shared" si="0"/>
        <v>0.30495901363953815</v>
      </c>
      <c r="D48" s="42">
        <f t="shared" si="1"/>
        <v>0.38712010109078909</v>
      </c>
      <c r="E48" s="42">
        <f t="shared" si="2"/>
        <v>0.16812412373755872</v>
      </c>
      <c r="F48" s="41">
        <f t="shared" si="3"/>
        <v>0.47328638264796929</v>
      </c>
      <c r="G48" s="41">
        <f t="shared" si="4"/>
        <v>0.33466401061363021</v>
      </c>
    </row>
    <row r="49" spans="2:7">
      <c r="B49" s="1">
        <f t="shared" si="5"/>
        <v>55</v>
      </c>
      <c r="C49" s="36">
        <f t="shared" si="0"/>
        <v>0.30166206257996714</v>
      </c>
      <c r="D49" s="42">
        <f t="shared" si="1"/>
        <v>0.38501476017100583</v>
      </c>
      <c r="E49" s="42">
        <f t="shared" si="2"/>
        <v>0.16720978579357176</v>
      </c>
      <c r="F49" s="41">
        <f t="shared" si="3"/>
        <v>0.46904157598234297</v>
      </c>
      <c r="G49" s="41">
        <f t="shared" si="4"/>
        <v>0.33166247903553997</v>
      </c>
    </row>
    <row r="50" spans="2:7">
      <c r="B50" s="1">
        <f t="shared" si="5"/>
        <v>54</v>
      </c>
      <c r="C50" s="36">
        <f t="shared" si="0"/>
        <v>0.29832867780352595</v>
      </c>
      <c r="D50" s="42">
        <f t="shared" si="1"/>
        <v>0.38286413964890953</v>
      </c>
      <c r="E50" s="42">
        <f t="shared" si="2"/>
        <v>0.16627578316815741</v>
      </c>
      <c r="F50" s="41">
        <f t="shared" si="3"/>
        <v>0.46475800154489005</v>
      </c>
      <c r="G50" s="41">
        <f t="shared" si="4"/>
        <v>0.32863353450309968</v>
      </c>
    </row>
    <row r="51" spans="2:7">
      <c r="B51" s="1">
        <f t="shared" si="5"/>
        <v>53</v>
      </c>
      <c r="C51" s="36">
        <f t="shared" si="0"/>
        <v>0.29495762407505255</v>
      </c>
      <c r="D51" s="42">
        <f t="shared" si="1"/>
        <v>0.38066624897703194</v>
      </c>
      <c r="E51" s="42">
        <f t="shared" si="2"/>
        <v>0.16532125137753437</v>
      </c>
      <c r="F51" s="41">
        <f t="shared" si="3"/>
        <v>0.46043457732885357</v>
      </c>
      <c r="G51" s="41">
        <f t="shared" si="4"/>
        <v>0.32557641192199416</v>
      </c>
    </row>
    <row r="52" spans="2:7">
      <c r="B52" s="1">
        <f t="shared" si="5"/>
        <v>52</v>
      </c>
      <c r="C52" s="36">
        <f t="shared" si="0"/>
        <v>0.29154759474226505</v>
      </c>
      <c r="D52" s="42">
        <f t="shared" si="1"/>
        <v>0.37841896339182612</v>
      </c>
      <c r="E52" s="42">
        <f t="shared" si="2"/>
        <v>0.16434526764861873</v>
      </c>
      <c r="F52" s="41">
        <f t="shared" si="3"/>
        <v>0.45607017003965522</v>
      </c>
      <c r="G52" s="41">
        <f t="shared" si="4"/>
        <v>0.322490309931942</v>
      </c>
    </row>
    <row r="53" spans="2:7">
      <c r="B53" s="1">
        <f t="shared" si="5"/>
        <v>51</v>
      </c>
      <c r="C53" s="36">
        <f t="shared" si="0"/>
        <v>0.28809720581775866</v>
      </c>
      <c r="D53" s="42">
        <f t="shared" si="1"/>
        <v>0.37612001156935626</v>
      </c>
      <c r="E53" s="42">
        <f t="shared" si="2"/>
        <v>0.16334684555795864</v>
      </c>
      <c r="F53" s="41">
        <f t="shared" si="3"/>
        <v>0.45166359162544867</v>
      </c>
      <c r="G53" s="41">
        <f t="shared" si="4"/>
        <v>0.31937438845342625</v>
      </c>
    </row>
    <row r="54" spans="2:7">
      <c r="B54" s="1">
        <f t="shared" si="5"/>
        <v>50</v>
      </c>
      <c r="C54" s="36">
        <f t="shared" si="0"/>
        <v>0.28460498941515416</v>
      </c>
      <c r="D54" s="42">
        <f t="shared" si="1"/>
        <v>0.37376696182833685</v>
      </c>
      <c r="E54" s="42">
        <f t="shared" si="2"/>
        <v>0.16232492903979007</v>
      </c>
      <c r="F54" s="41">
        <f t="shared" si="3"/>
        <v>0.44721359549995798</v>
      </c>
      <c r="G54" s="41">
        <f t="shared" si="4"/>
        <v>0.31622776601683794</v>
      </c>
    </row>
    <row r="55" spans="2:7">
      <c r="B55" s="1">
        <f t="shared" si="5"/>
        <v>49</v>
      </c>
      <c r="C55" s="36">
        <f t="shared" si="0"/>
        <v>0.28106938645110391</v>
      </c>
      <c r="D55" s="42">
        <f t="shared" si="1"/>
        <v>0.37135720667043082</v>
      </c>
      <c r="E55" s="42">
        <f t="shared" si="2"/>
        <v>0.16127838567197356</v>
      </c>
      <c r="F55" s="41">
        <f t="shared" si="3"/>
        <v>0.44271887242357311</v>
      </c>
      <c r="G55" s="41">
        <f t="shared" si="4"/>
        <v>0.31304951684997057</v>
      </c>
    </row>
    <row r="56" spans="2:7">
      <c r="B56" s="1">
        <f t="shared" si="5"/>
        <v>48</v>
      </c>
      <c r="C56" s="36">
        <f t="shared" si="0"/>
        <v>0.27748873851023215</v>
      </c>
      <c r="D56" s="42">
        <f t="shared" si="1"/>
        <v>0.36888794541139364</v>
      </c>
      <c r="E56" s="42">
        <f t="shared" si="2"/>
        <v>0.16020599913279623</v>
      </c>
      <c r="F56" s="41">
        <f t="shared" si="3"/>
        <v>0.43817804600413296</v>
      </c>
      <c r="G56" s="41">
        <f t="shared" si="4"/>
        <v>0.30983866769659335</v>
      </c>
    </row>
    <row r="57" spans="2:7">
      <c r="B57" s="1">
        <f t="shared" si="5"/>
        <v>47</v>
      </c>
      <c r="C57" s="36">
        <f t="shared" si="0"/>
        <v>0.27386127875258304</v>
      </c>
      <c r="D57" s="42">
        <f t="shared" si="1"/>
        <v>0.36635616461296461</v>
      </c>
      <c r="E57" s="42">
        <f t="shared" si="2"/>
        <v>0.15910646070264992</v>
      </c>
      <c r="F57" s="41">
        <f t="shared" si="3"/>
        <v>0.43358966777357599</v>
      </c>
      <c r="G57" s="41">
        <f t="shared" si="4"/>
        <v>0.30659419433511786</v>
      </c>
    </row>
    <row r="58" spans="2:7">
      <c r="B58" s="1">
        <f t="shared" si="5"/>
        <v>46</v>
      </c>
      <c r="C58" s="36">
        <f t="shared" si="0"/>
        <v>0.27018512172212594</v>
      </c>
      <c r="D58" s="42">
        <f t="shared" si="1"/>
        <v>0.36375861597263859</v>
      </c>
      <c r="E58" s="42">
        <f t="shared" si="2"/>
        <v>0.157978359661681</v>
      </c>
      <c r="F58" s="41">
        <f t="shared" si="3"/>
        <v>0.42895221179054432</v>
      </c>
      <c r="G58" s="41">
        <f t="shared" si="4"/>
        <v>0.30331501776206204</v>
      </c>
    </row>
    <row r="59" spans="2:7">
      <c r="B59" s="1">
        <f t="shared" si="5"/>
        <v>45</v>
      </c>
      <c r="C59" s="36">
        <f t="shared" si="0"/>
        <v>0.26645825188948458</v>
      </c>
      <c r="D59" s="42">
        <f t="shared" si="1"/>
        <v>0.36109179126442242</v>
      </c>
      <c r="E59" s="42">
        <f t="shared" si="2"/>
        <v>0.15682017240669949</v>
      </c>
      <c r="F59" s="41">
        <f t="shared" si="3"/>
        <v>0.42426406871192845</v>
      </c>
      <c r="G59" s="41">
        <f t="shared" si="4"/>
        <v>0.3</v>
      </c>
    </row>
    <row r="60" spans="2:7">
      <c r="B60" s="1">
        <f t="shared" si="5"/>
        <v>44</v>
      </c>
      <c r="C60" s="36">
        <f t="shared" si="0"/>
        <v>0.26267851073127396</v>
      </c>
      <c r="D60" s="42">
        <f t="shared" si="1"/>
        <v>0.358351893845611</v>
      </c>
      <c r="E60" s="42">
        <f t="shared" si="2"/>
        <v>0.15563025007672873</v>
      </c>
      <c r="F60" s="41">
        <f t="shared" si="3"/>
        <v>0.41952353926806063</v>
      </c>
      <c r="G60" s="41">
        <f t="shared" si="4"/>
        <v>0.29664793948382651</v>
      </c>
    </row>
    <row r="61" spans="2:7">
      <c r="B61" s="1">
        <f t="shared" si="5"/>
        <v>43</v>
      </c>
      <c r="C61" s="36">
        <f t="shared" si="0"/>
        <v>0.2588435821108957</v>
      </c>
      <c r="D61" s="42">
        <f t="shared" si="1"/>
        <v>0.35553480614894134</v>
      </c>
      <c r="E61" s="42">
        <f t="shared" si="2"/>
        <v>0.15440680443502758</v>
      </c>
      <c r="F61" s="41">
        <f t="shared" si="3"/>
        <v>0.4147288270665544</v>
      </c>
      <c r="G61" s="41">
        <f t="shared" si="4"/>
        <v>0.29325756597230362</v>
      </c>
    </row>
    <row r="62" spans="2:7">
      <c r="B62" s="1">
        <f t="shared" si="5"/>
        <v>42</v>
      </c>
      <c r="C62" s="36">
        <f t="shared" si="0"/>
        <v>0.2549509756796392</v>
      </c>
      <c r="D62" s="42">
        <f t="shared" si="1"/>
        <v>0.35263605246161617</v>
      </c>
      <c r="E62" s="42">
        <f t="shared" si="2"/>
        <v>0.15314789170422552</v>
      </c>
      <c r="F62" s="41">
        <f t="shared" si="3"/>
        <v>0.40987803063838396</v>
      </c>
      <c r="G62" s="41">
        <f t="shared" si="4"/>
        <v>0.28982753492378877</v>
      </c>
    </row>
    <row r="63" spans="2:7">
      <c r="B63" s="1">
        <f t="shared" si="5"/>
        <v>41</v>
      </c>
      <c r="C63" s="36">
        <f t="shared" si="0"/>
        <v>0.25099800796022265</v>
      </c>
      <c r="D63" s="42">
        <f t="shared" si="1"/>
        <v>0.34965075614664803</v>
      </c>
      <c r="E63" s="42">
        <f t="shared" si="2"/>
        <v>0.15185139398778874</v>
      </c>
      <c r="F63" s="41">
        <f t="shared" si="3"/>
        <v>0.40496913462633177</v>
      </c>
      <c r="G63" s="41">
        <f t="shared" si="4"/>
        <v>0.28635642126552707</v>
      </c>
    </row>
    <row r="64" spans="2:7">
      <c r="B64" s="1">
        <f t="shared" si="5"/>
        <v>40</v>
      </c>
      <c r="C64" s="36">
        <f t="shared" si="0"/>
        <v>0.24698178070456939</v>
      </c>
      <c r="D64" s="42">
        <f t="shared" si="1"/>
        <v>0.34657359027997264</v>
      </c>
      <c r="E64" s="42">
        <f t="shared" si="2"/>
        <v>0.1505149978319906</v>
      </c>
      <c r="F64" s="41">
        <f t="shared" si="3"/>
        <v>0.4</v>
      </c>
      <c r="G64" s="41">
        <f t="shared" si="4"/>
        <v>0.28284271247461901</v>
      </c>
    </row>
    <row r="65" spans="2:7">
      <c r="B65" s="1">
        <f t="shared" si="5"/>
        <v>39</v>
      </c>
      <c r="C65" s="36">
        <f t="shared" si="0"/>
        <v>0.24289915602982237</v>
      </c>
      <c r="D65" s="42">
        <f t="shared" si="1"/>
        <v>0.3433987204485146</v>
      </c>
      <c r="E65" s="42">
        <f t="shared" si="2"/>
        <v>0.14913616938342728</v>
      </c>
      <c r="F65" s="41">
        <f t="shared" si="3"/>
        <v>0.39496835316263001</v>
      </c>
      <c r="G65" s="41">
        <f t="shared" si="4"/>
        <v>0.27928480087537888</v>
      </c>
    </row>
    <row r="66" spans="2:7">
      <c r="B66" s="1">
        <f t="shared" si="5"/>
        <v>38</v>
      </c>
      <c r="C66" s="36">
        <f t="shared" si="0"/>
        <v>0.23874672772626648</v>
      </c>
      <c r="D66" s="42">
        <f t="shared" si="1"/>
        <v>0.34011973816621555</v>
      </c>
      <c r="E66" s="42">
        <f t="shared" si="2"/>
        <v>0.14771212547196624</v>
      </c>
      <c r="F66" s="41">
        <f t="shared" si="3"/>
        <v>0.3898717737923586</v>
      </c>
      <c r="G66" s="41">
        <f t="shared" si="4"/>
        <v>0.27568097504180444</v>
      </c>
    </row>
    <row r="67" spans="2:7">
      <c r="B67" s="1">
        <f t="shared" si="5"/>
        <v>37</v>
      </c>
      <c r="C67" s="36">
        <f t="shared" si="0"/>
        <v>0.23452078799117149</v>
      </c>
      <c r="D67" s="42">
        <f t="shared" si="1"/>
        <v>0.33672958299864741</v>
      </c>
      <c r="E67" s="42">
        <f t="shared" si="2"/>
        <v>0.1462397997898956</v>
      </c>
      <c r="F67" s="41">
        <f t="shared" si="3"/>
        <v>0.38470768123342691</v>
      </c>
      <c r="G67" s="41">
        <f t="shared" si="4"/>
        <v>0.27202941017470883</v>
      </c>
    </row>
    <row r="68" spans="2:7">
      <c r="B68" s="1">
        <f t="shared" si="5"/>
        <v>36</v>
      </c>
      <c r="C68" s="36">
        <f t="shared" si="0"/>
        <v>0.23021728866442678</v>
      </c>
      <c r="D68" s="42">
        <f t="shared" si="1"/>
        <v>0.3332204510175204</v>
      </c>
      <c r="E68" s="42">
        <f t="shared" si="2"/>
        <v>0.14471580313422192</v>
      </c>
      <c r="F68" s="41">
        <f t="shared" si="3"/>
        <v>0.3794733192202055</v>
      </c>
      <c r="G68" s="41">
        <f t="shared" si="4"/>
        <v>0.26832815729997478</v>
      </c>
    </row>
    <row r="69" spans="2:7">
      <c r="B69" s="1">
        <f t="shared" si="5"/>
        <v>35</v>
      </c>
      <c r="C69" s="36">
        <f t="shared" ref="C69:C94" si="6">SQRT(0.2*B69-1.9)/10</f>
        <v>0.22583179581272428</v>
      </c>
      <c r="D69" s="42">
        <f t="shared" ref="D69:D95" si="7">LN(B69-8)/10</f>
        <v>0.32958368660043291</v>
      </c>
      <c r="E69" s="42">
        <f t="shared" ref="E69:E95" si="8">LOG10(B69-8)/10</f>
        <v>0.14313637641589874</v>
      </c>
      <c r="F69" s="41">
        <f t="shared" ref="F69:F104" si="9">SQRT(0.4*($B69))/10</f>
        <v>0.37416573867739411</v>
      </c>
      <c r="G69" s="41">
        <f t="shared" ref="G69:G104" si="10">SQRT(0.2*$B69)/10</f>
        <v>0.26457513110645908</v>
      </c>
    </row>
    <row r="70" spans="2:7">
      <c r="B70" s="1">
        <f t="shared" ref="B70:B92" si="11">B69-1</f>
        <v>34</v>
      </c>
      <c r="C70" s="36">
        <f t="shared" si="6"/>
        <v>0.22135943621178655</v>
      </c>
      <c r="D70" s="42">
        <f t="shared" si="7"/>
        <v>0.32580965380214821</v>
      </c>
      <c r="E70" s="42">
        <f t="shared" si="8"/>
        <v>0.14149733479708179</v>
      </c>
      <c r="F70" s="41">
        <f t="shared" si="9"/>
        <v>0.36878177829171549</v>
      </c>
      <c r="G70" s="41">
        <f t="shared" si="10"/>
        <v>0.26076809620810593</v>
      </c>
    </row>
    <row r="71" spans="2:7">
      <c r="B71" s="1">
        <f t="shared" si="11"/>
        <v>33</v>
      </c>
      <c r="C71" s="36">
        <f t="shared" si="6"/>
        <v>0.21679483388678805</v>
      </c>
      <c r="D71" s="42">
        <f t="shared" si="7"/>
        <v>0.32188758248682003</v>
      </c>
      <c r="E71" s="42">
        <f t="shared" si="8"/>
        <v>0.13979400086720378</v>
      </c>
      <c r="F71" s="41">
        <f t="shared" si="9"/>
        <v>0.36331804249169902</v>
      </c>
      <c r="G71" s="41">
        <f t="shared" si="10"/>
        <v>0.25690465157330256</v>
      </c>
    </row>
    <row r="72" spans="2:7">
      <c r="B72" s="1">
        <f t="shared" si="11"/>
        <v>32</v>
      </c>
      <c r="C72" s="36">
        <f t="shared" si="6"/>
        <v>0.21213203435596423</v>
      </c>
      <c r="D72" s="42">
        <f t="shared" si="7"/>
        <v>0.31780538303479455</v>
      </c>
      <c r="E72" s="42">
        <f t="shared" si="8"/>
        <v>0.13802112417116058</v>
      </c>
      <c r="F72" s="41">
        <f t="shared" si="9"/>
        <v>0.35777087639996635</v>
      </c>
      <c r="G72" s="41">
        <f t="shared" si="10"/>
        <v>0.25298221281347033</v>
      </c>
    </row>
    <row r="73" spans="2:7">
      <c r="B73" s="1">
        <f t="shared" si="11"/>
        <v>31</v>
      </c>
      <c r="C73" s="36">
        <f t="shared" si="6"/>
        <v>0.20736441353327723</v>
      </c>
      <c r="D73" s="42">
        <f t="shared" si="7"/>
        <v>0.31354942159291499</v>
      </c>
      <c r="E73" s="42">
        <f t="shared" si="8"/>
        <v>0.13617278360175927</v>
      </c>
      <c r="F73" s="41">
        <f t="shared" si="9"/>
        <v>0.35213633723318016</v>
      </c>
      <c r="G73" s="41">
        <f t="shared" si="10"/>
        <v>0.24899799195977462</v>
      </c>
    </row>
    <row r="74" spans="2:7">
      <c r="B74" s="1">
        <f t="shared" si="11"/>
        <v>30</v>
      </c>
      <c r="C74" s="36">
        <f t="shared" si="6"/>
        <v>0.20248456731316583</v>
      </c>
      <c r="D74" s="42">
        <f t="shared" si="7"/>
        <v>0.30910424533583158</v>
      </c>
      <c r="E74" s="42">
        <f t="shared" si="8"/>
        <v>0.13424226808222062</v>
      </c>
      <c r="F74" s="41">
        <f t="shared" si="9"/>
        <v>0.34641016151377546</v>
      </c>
      <c r="G74" s="41">
        <f t="shared" si="10"/>
        <v>0.2449489742783178</v>
      </c>
    </row>
    <row r="75" spans="2:7">
      <c r="B75" s="1">
        <f t="shared" si="11"/>
        <v>29</v>
      </c>
      <c r="C75" s="36">
        <f t="shared" si="6"/>
        <v>0.19748417658131501</v>
      </c>
      <c r="D75" s="42">
        <f t="shared" si="7"/>
        <v>0.30445224377234231</v>
      </c>
      <c r="E75" s="42">
        <f t="shared" si="8"/>
        <v>0.13222192947339192</v>
      </c>
      <c r="F75" s="41">
        <f t="shared" si="9"/>
        <v>0.34058772731852804</v>
      </c>
      <c r="G75" s="41">
        <f t="shared" si="10"/>
        <v>0.24083189157584592</v>
      </c>
    </row>
    <row r="76" spans="2:7">
      <c r="B76" s="1">
        <f t="shared" si="11"/>
        <v>28</v>
      </c>
      <c r="C76" s="36">
        <f t="shared" si="6"/>
        <v>0.19235384061671346</v>
      </c>
      <c r="D76" s="42">
        <f t="shared" si="7"/>
        <v>0.2995732273553991</v>
      </c>
      <c r="E76" s="42">
        <f t="shared" si="8"/>
        <v>0.13010299956639812</v>
      </c>
      <c r="F76" s="41">
        <f t="shared" si="9"/>
        <v>0.33466401061363021</v>
      </c>
      <c r="G76" s="41">
        <f t="shared" si="10"/>
        <v>0.23664319132398465</v>
      </c>
    </row>
    <row r="77" spans="2:7">
      <c r="B77" s="1">
        <f t="shared" si="11"/>
        <v>27</v>
      </c>
      <c r="C77" s="36">
        <f t="shared" si="6"/>
        <v>0.18708286933869708</v>
      </c>
      <c r="D77" s="42">
        <f t="shared" si="7"/>
        <v>0.29444389791664405</v>
      </c>
      <c r="E77" s="42">
        <f t="shared" si="8"/>
        <v>0.12787536009528289</v>
      </c>
      <c r="F77" s="41">
        <f t="shared" si="9"/>
        <v>0.32863353450309968</v>
      </c>
      <c r="G77" s="41">
        <f t="shared" si="10"/>
        <v>0.23237900077244503</v>
      </c>
    </row>
    <row r="78" spans="2:7">
      <c r="B78" s="1">
        <f t="shared" si="11"/>
        <v>26</v>
      </c>
      <c r="C78" s="36">
        <f t="shared" si="6"/>
        <v>0.18165902124584951</v>
      </c>
      <c r="D78" s="42">
        <f t="shared" si="7"/>
        <v>0.28903717578961646</v>
      </c>
      <c r="E78" s="42">
        <f t="shared" si="8"/>
        <v>0.12552725051033059</v>
      </c>
      <c r="F78" s="41">
        <f t="shared" si="9"/>
        <v>0.322490309931942</v>
      </c>
      <c r="G78" s="41">
        <f t="shared" si="10"/>
        <v>0.22803508501982761</v>
      </c>
    </row>
    <row r="79" spans="2:7">
      <c r="B79" s="1">
        <f t="shared" si="11"/>
        <v>25</v>
      </c>
      <c r="C79" s="36">
        <f t="shared" si="6"/>
        <v>0.17606816861659008</v>
      </c>
      <c r="D79" s="42">
        <f t="shared" si="7"/>
        <v>0.28332133440562163</v>
      </c>
      <c r="E79" s="42">
        <f t="shared" si="8"/>
        <v>0.12304489213782739</v>
      </c>
      <c r="F79" s="41">
        <f t="shared" si="9"/>
        <v>0.31622776601683794</v>
      </c>
      <c r="G79" s="41">
        <f t="shared" si="10"/>
        <v>0.22360679774997899</v>
      </c>
    </row>
    <row r="80" spans="2:7">
      <c r="B80" s="1">
        <f t="shared" si="11"/>
        <v>24</v>
      </c>
      <c r="C80" s="36">
        <f t="shared" si="6"/>
        <v>0.17029386365926405</v>
      </c>
      <c r="D80" s="42">
        <f t="shared" si="7"/>
        <v>0.2772588722239781</v>
      </c>
      <c r="E80" s="42">
        <f t="shared" si="8"/>
        <v>0.12041199826559248</v>
      </c>
      <c r="F80" s="41">
        <f t="shared" si="9"/>
        <v>0.30983866769659335</v>
      </c>
      <c r="G80" s="41">
        <f t="shared" si="10"/>
        <v>0.21908902300206648</v>
      </c>
    </row>
    <row r="81" spans="2:7">
      <c r="B81" s="1">
        <f t="shared" si="11"/>
        <v>23</v>
      </c>
      <c r="C81" s="36">
        <f t="shared" si="6"/>
        <v>0.16431676725154984</v>
      </c>
      <c r="D81" s="42">
        <f t="shared" si="7"/>
        <v>0.27080502011022101</v>
      </c>
      <c r="E81" s="42">
        <f t="shared" si="8"/>
        <v>0.11760912590556813</v>
      </c>
      <c r="F81" s="41">
        <f t="shared" si="9"/>
        <v>0.30331501776206204</v>
      </c>
      <c r="G81" s="41">
        <f t="shared" si="10"/>
        <v>0.21447610589527216</v>
      </c>
    </row>
    <row r="82" spans="2:7">
      <c r="B82" s="1">
        <f t="shared" si="11"/>
        <v>22</v>
      </c>
      <c r="C82" s="36">
        <f t="shared" si="6"/>
        <v>0.15811388300841897</v>
      </c>
      <c r="D82" s="42">
        <f t="shared" si="7"/>
        <v>0.26390573296152586</v>
      </c>
      <c r="E82" s="42">
        <f t="shared" si="8"/>
        <v>0.1146128035678238</v>
      </c>
      <c r="F82" s="41">
        <f t="shared" si="9"/>
        <v>0.29664793948382651</v>
      </c>
      <c r="G82" s="41">
        <f t="shared" si="10"/>
        <v>0.20976176963403032</v>
      </c>
    </row>
    <row r="83" spans="2:7">
      <c r="B83" s="1">
        <f t="shared" si="11"/>
        <v>21</v>
      </c>
      <c r="C83" s="36">
        <f t="shared" si="6"/>
        <v>0.15165750888103102</v>
      </c>
      <c r="D83" s="42">
        <f t="shared" si="7"/>
        <v>0.25649493574615367</v>
      </c>
      <c r="E83" s="42">
        <f t="shared" si="8"/>
        <v>0.11139433523068368</v>
      </c>
      <c r="F83" s="41">
        <f t="shared" si="9"/>
        <v>0.28982753492378877</v>
      </c>
      <c r="G83" s="41">
        <f t="shared" si="10"/>
        <v>0.20493901531919198</v>
      </c>
    </row>
    <row r="84" spans="2:7">
      <c r="B84" s="1">
        <f t="shared" si="11"/>
        <v>20</v>
      </c>
      <c r="C84" s="36">
        <f t="shared" si="6"/>
        <v>0.14491376746189438</v>
      </c>
      <c r="D84" s="42">
        <f t="shared" si="7"/>
        <v>0.24849066497880004</v>
      </c>
      <c r="E84" s="42">
        <f t="shared" si="8"/>
        <v>0.10791812460476249</v>
      </c>
      <c r="F84" s="41">
        <f t="shared" si="9"/>
        <v>0.28284271247461901</v>
      </c>
      <c r="G84" s="41">
        <f t="shared" si="10"/>
        <v>0.2</v>
      </c>
    </row>
    <row r="85" spans="2:7">
      <c r="B85" s="1">
        <f t="shared" si="11"/>
        <v>19</v>
      </c>
      <c r="C85" s="36">
        <f t="shared" si="6"/>
        <v>0.13784048752090222</v>
      </c>
      <c r="D85" s="42">
        <f t="shared" si="7"/>
        <v>0.23978952727983707</v>
      </c>
      <c r="E85" s="42">
        <f t="shared" si="8"/>
        <v>0.10413926851582252</v>
      </c>
      <c r="F85" s="41">
        <f t="shared" si="9"/>
        <v>0.27568097504180444</v>
      </c>
      <c r="G85" s="41">
        <f t="shared" si="10"/>
        <v>0.1949358868961793</v>
      </c>
    </row>
    <row r="86" spans="2:7">
      <c r="B86" s="1">
        <f t="shared" si="11"/>
        <v>18</v>
      </c>
      <c r="C86" s="36">
        <f t="shared" si="6"/>
        <v>0.13038404810405296</v>
      </c>
      <c r="D86" s="42">
        <f t="shared" si="7"/>
        <v>0.23025850929940458</v>
      </c>
      <c r="E86" s="42">
        <f t="shared" si="8"/>
        <v>0.1</v>
      </c>
      <c r="F86" s="41">
        <f t="shared" si="9"/>
        <v>0.26832815729997478</v>
      </c>
      <c r="G86" s="41">
        <f t="shared" si="10"/>
        <v>0.18973665961010275</v>
      </c>
    </row>
    <row r="87" spans="2:7">
      <c r="B87" s="1">
        <f t="shared" si="11"/>
        <v>17</v>
      </c>
      <c r="C87" s="36">
        <f t="shared" si="6"/>
        <v>0.12247448713915891</v>
      </c>
      <c r="D87" s="42">
        <f t="shared" si="7"/>
        <v>0.21972245773362195</v>
      </c>
      <c r="E87" s="42">
        <f t="shared" si="8"/>
        <v>9.542425094393249E-2</v>
      </c>
      <c r="F87" s="41">
        <f t="shared" si="9"/>
        <v>0.26076809620810593</v>
      </c>
      <c r="G87" s="41">
        <f t="shared" si="10"/>
        <v>0.18439088914585774</v>
      </c>
    </row>
    <row r="88" spans="2:7">
      <c r="B88" s="1">
        <f t="shared" si="11"/>
        <v>16</v>
      </c>
      <c r="C88" s="36">
        <f t="shared" si="6"/>
        <v>0.11401754250991381</v>
      </c>
      <c r="D88" s="42">
        <f t="shared" si="7"/>
        <v>0.20794415416798356</v>
      </c>
      <c r="E88" s="42">
        <f t="shared" si="8"/>
        <v>9.0308998699194357E-2</v>
      </c>
      <c r="F88" s="41">
        <f t="shared" si="9"/>
        <v>0.25298221281347033</v>
      </c>
      <c r="G88" s="41">
        <f t="shared" si="10"/>
        <v>0.17888543819998318</v>
      </c>
    </row>
    <row r="89" spans="2:7">
      <c r="B89" s="1">
        <f t="shared" si="11"/>
        <v>15</v>
      </c>
      <c r="C89" s="36">
        <f t="shared" si="6"/>
        <v>0.10488088481701516</v>
      </c>
      <c r="D89" s="42">
        <f t="shared" si="7"/>
        <v>0.19459101490553132</v>
      </c>
      <c r="E89" s="42">
        <f t="shared" si="8"/>
        <v>8.4509804001425687E-2</v>
      </c>
      <c r="F89" s="41">
        <f t="shared" si="9"/>
        <v>0.2449489742783178</v>
      </c>
      <c r="G89" s="41">
        <f t="shared" si="10"/>
        <v>0.17320508075688773</v>
      </c>
    </row>
    <row r="90" spans="2:7">
      <c r="B90" s="1">
        <f t="shared" si="11"/>
        <v>14</v>
      </c>
      <c r="C90" s="36">
        <f t="shared" si="6"/>
        <v>9.4868329805051402E-2</v>
      </c>
      <c r="D90" s="42">
        <f t="shared" si="7"/>
        <v>0.1791759469228055</v>
      </c>
      <c r="E90" s="42">
        <f t="shared" si="8"/>
        <v>7.7815125038364366E-2</v>
      </c>
      <c r="F90" s="41">
        <f t="shared" si="9"/>
        <v>0.23664319132398465</v>
      </c>
      <c r="G90" s="41">
        <f t="shared" si="10"/>
        <v>0.16733200530681511</v>
      </c>
    </row>
    <row r="91" spans="2:7">
      <c r="B91" s="1">
        <f t="shared" si="11"/>
        <v>13</v>
      </c>
      <c r="C91" s="36">
        <f t="shared" si="6"/>
        <v>8.3666002653407567E-2</v>
      </c>
      <c r="D91" s="42">
        <f t="shared" si="7"/>
        <v>0.16094379124341002</v>
      </c>
      <c r="E91" s="42">
        <f t="shared" si="8"/>
        <v>6.9897000433601891E-2</v>
      </c>
      <c r="F91" s="41">
        <f t="shared" si="9"/>
        <v>0.22803508501982761</v>
      </c>
      <c r="G91" s="41">
        <f t="shared" si="10"/>
        <v>0.161245154965971</v>
      </c>
    </row>
    <row r="92" spans="2:7">
      <c r="B92" s="1">
        <f t="shared" si="11"/>
        <v>12</v>
      </c>
      <c r="C92" s="36">
        <f t="shared" si="6"/>
        <v>7.0710678118654779E-2</v>
      </c>
      <c r="D92" s="42">
        <f t="shared" si="7"/>
        <v>0.13862943611198905</v>
      </c>
      <c r="E92" s="42">
        <f t="shared" si="8"/>
        <v>6.0205999132796242E-2</v>
      </c>
      <c r="F92" s="41">
        <f t="shared" si="9"/>
        <v>0.21908902300206648</v>
      </c>
      <c r="G92" s="41">
        <f t="shared" si="10"/>
        <v>0.15491933384829668</v>
      </c>
    </row>
    <row r="93" spans="2:7">
      <c r="B93" s="1">
        <f>B92-1</f>
        <v>11</v>
      </c>
      <c r="C93" s="36">
        <f t="shared" si="6"/>
        <v>5.4772255750516641E-2</v>
      </c>
      <c r="D93" s="42">
        <f t="shared" si="7"/>
        <v>0.10986122886681098</v>
      </c>
      <c r="E93" s="42">
        <f t="shared" si="8"/>
        <v>4.7712125471966245E-2</v>
      </c>
      <c r="F93" s="41">
        <f t="shared" si="9"/>
        <v>0.20976176963403032</v>
      </c>
      <c r="G93" s="41">
        <f t="shared" si="10"/>
        <v>0.14832396974191325</v>
      </c>
    </row>
    <row r="94" spans="2:7">
      <c r="B94" s="1">
        <f t="shared" ref="B94:B104" si="12">B93-1</f>
        <v>10</v>
      </c>
      <c r="C94" s="36">
        <f t="shared" si="6"/>
        <v>3.1622776601683805E-2</v>
      </c>
      <c r="D94" s="42">
        <f t="shared" si="7"/>
        <v>6.9314718055994526E-2</v>
      </c>
      <c r="E94" s="42">
        <f t="shared" si="8"/>
        <v>3.0102999566398121E-2</v>
      </c>
      <c r="F94" s="41">
        <f t="shared" si="9"/>
        <v>0.2</v>
      </c>
      <c r="G94" s="41">
        <f t="shared" si="10"/>
        <v>0.1414213562373095</v>
      </c>
    </row>
    <row r="95" spans="2:7">
      <c r="B95" s="1">
        <f t="shared" si="12"/>
        <v>9</v>
      </c>
      <c r="C95" s="36"/>
      <c r="D95" s="42">
        <f t="shared" si="7"/>
        <v>0</v>
      </c>
      <c r="E95" s="42">
        <f t="shared" si="8"/>
        <v>0</v>
      </c>
      <c r="F95" s="41">
        <f t="shared" si="9"/>
        <v>0.18973665961010275</v>
      </c>
      <c r="G95" s="41">
        <f t="shared" si="10"/>
        <v>0.13416407864998739</v>
      </c>
    </row>
    <row r="96" spans="2:7">
      <c r="B96" s="1">
        <f t="shared" si="12"/>
        <v>8</v>
      </c>
      <c r="C96" s="36"/>
      <c r="D96" s="37"/>
      <c r="E96" s="37"/>
      <c r="F96" s="41">
        <f t="shared" si="9"/>
        <v>0.17888543819998318</v>
      </c>
      <c r="G96" s="41">
        <f t="shared" si="10"/>
        <v>0.12649110640673517</v>
      </c>
    </row>
    <row r="97" spans="2:7">
      <c r="B97" s="1">
        <f t="shared" si="12"/>
        <v>7</v>
      </c>
      <c r="C97" s="36"/>
      <c r="D97" s="37"/>
      <c r="E97" s="37"/>
      <c r="F97" s="41">
        <f t="shared" si="9"/>
        <v>0.16733200530681511</v>
      </c>
      <c r="G97" s="41">
        <f t="shared" si="10"/>
        <v>0.11832159566199232</v>
      </c>
    </row>
    <row r="98" spans="2:7">
      <c r="B98" s="1">
        <f t="shared" si="12"/>
        <v>6</v>
      </c>
      <c r="C98" s="36"/>
      <c r="D98" s="37"/>
      <c r="E98" s="37"/>
      <c r="F98" s="41">
        <f t="shared" si="9"/>
        <v>0.15491933384829668</v>
      </c>
      <c r="G98" s="41">
        <f t="shared" si="10"/>
        <v>0.10954451150103324</v>
      </c>
    </row>
    <row r="99" spans="2:7">
      <c r="B99" s="1">
        <f t="shared" si="12"/>
        <v>5</v>
      </c>
      <c r="C99" s="36"/>
      <c r="D99" s="37"/>
      <c r="E99" s="37"/>
      <c r="F99" s="41">
        <f t="shared" si="9"/>
        <v>0.1414213562373095</v>
      </c>
      <c r="G99" s="41">
        <f t="shared" si="10"/>
        <v>0.1</v>
      </c>
    </row>
    <row r="100" spans="2:7">
      <c r="B100" s="1">
        <f t="shared" si="12"/>
        <v>4</v>
      </c>
      <c r="C100" s="36"/>
      <c r="D100" s="37"/>
      <c r="E100" s="37"/>
      <c r="F100" s="41">
        <f t="shared" si="9"/>
        <v>0.12649110640673517</v>
      </c>
      <c r="G100" s="41">
        <f t="shared" si="10"/>
        <v>8.9442719099991588E-2</v>
      </c>
    </row>
    <row r="101" spans="2:7">
      <c r="B101" s="1">
        <f t="shared" si="12"/>
        <v>3</v>
      </c>
      <c r="C101" s="36"/>
      <c r="D101" s="37"/>
      <c r="E101" s="37"/>
      <c r="F101" s="41">
        <f t="shared" si="9"/>
        <v>0.10954451150103324</v>
      </c>
      <c r="G101" s="41">
        <f t="shared" si="10"/>
        <v>7.7459666924148338E-2</v>
      </c>
    </row>
    <row r="102" spans="2:7">
      <c r="B102" s="1">
        <f t="shared" si="12"/>
        <v>2</v>
      </c>
      <c r="C102" s="36"/>
      <c r="D102" s="37"/>
      <c r="E102" s="37"/>
      <c r="F102" s="41">
        <f t="shared" si="9"/>
        <v>8.9442719099991588E-2</v>
      </c>
      <c r="G102" s="41">
        <f t="shared" si="10"/>
        <v>6.3245553203367583E-2</v>
      </c>
    </row>
    <row r="103" spans="2:7">
      <c r="B103" s="1">
        <f t="shared" si="12"/>
        <v>1</v>
      </c>
      <c r="C103" s="36"/>
      <c r="D103" s="37"/>
      <c r="E103" s="37"/>
      <c r="F103" s="41">
        <f t="shared" si="9"/>
        <v>6.3245553203367583E-2</v>
      </c>
      <c r="G103" s="41">
        <f t="shared" si="10"/>
        <v>4.4721359549995794E-2</v>
      </c>
    </row>
    <row r="104" spans="2:7">
      <c r="B104" s="1">
        <f t="shared" si="12"/>
        <v>0</v>
      </c>
      <c r="C104" s="36"/>
      <c r="D104" s="37"/>
      <c r="E104" s="37"/>
      <c r="F104" s="41">
        <f t="shared" si="9"/>
        <v>0</v>
      </c>
      <c r="G104" s="41">
        <f t="shared" si="10"/>
        <v>0</v>
      </c>
    </row>
    <row r="107" spans="2:7">
      <c r="C107" s="34">
        <v>0.43</v>
      </c>
      <c r="D107" s="34" t="s">
        <v>38</v>
      </c>
    </row>
    <row r="108" spans="2:7">
      <c r="B108" s="39" t="s">
        <v>35</v>
      </c>
      <c r="C108" s="39" t="s">
        <v>36</v>
      </c>
      <c r="D108" s="39" t="s">
        <v>37</v>
      </c>
      <c r="E108" s="10" t="s">
        <v>39</v>
      </c>
      <c r="F108" s="10" t="s">
        <v>40</v>
      </c>
    </row>
    <row r="109" spans="2:7">
      <c r="B109" s="34">
        <v>0</v>
      </c>
      <c r="C109" s="34">
        <f>$C$107*B109</f>
        <v>0</v>
      </c>
      <c r="D109" s="34">
        <f>0.0000004*B109^4</f>
        <v>0</v>
      </c>
      <c r="E109" s="34">
        <f>1+C109-D109</f>
        <v>1</v>
      </c>
      <c r="F109" s="34">
        <f>IF(B109&lt;30,1+C109-D109,MAX(1+C109-D109,1+20*$C$107))</f>
        <v>1</v>
      </c>
    </row>
    <row r="110" spans="2:7">
      <c r="B110" s="34">
        <v>1</v>
      </c>
      <c r="C110" s="34">
        <f t="shared" ref="C110:C173" si="13">$C$107*B110</f>
        <v>0.43</v>
      </c>
      <c r="D110" s="34">
        <f t="shared" ref="D110:D173" si="14">0.0000004*B110^4</f>
        <v>3.9999999999999998E-7</v>
      </c>
      <c r="E110" s="34">
        <f t="shared" ref="E110:E173" si="15">1+C110-D110</f>
        <v>1.4299995999999999</v>
      </c>
      <c r="F110" s="34">
        <f t="shared" ref="F110:F173" si="16">IF(B110&lt;30,1+C110-D110,MAX(1+C110-D110,1+20*$C$107))</f>
        <v>1.4299995999999999</v>
      </c>
    </row>
    <row r="111" spans="2:7">
      <c r="B111" s="34">
        <v>2</v>
      </c>
      <c r="C111" s="34">
        <f t="shared" si="13"/>
        <v>0.86</v>
      </c>
      <c r="D111" s="34">
        <f t="shared" si="14"/>
        <v>6.3999999999999997E-6</v>
      </c>
      <c r="E111" s="34">
        <f t="shared" si="15"/>
        <v>1.8599935999999999</v>
      </c>
      <c r="F111" s="34">
        <f t="shared" si="16"/>
        <v>1.8599935999999999</v>
      </c>
    </row>
    <row r="112" spans="2:7">
      <c r="B112" s="34">
        <v>3</v>
      </c>
      <c r="C112" s="34">
        <f t="shared" si="13"/>
        <v>1.29</v>
      </c>
      <c r="D112" s="34">
        <f t="shared" si="14"/>
        <v>3.2400000000000001E-5</v>
      </c>
      <c r="E112" s="34">
        <f t="shared" si="15"/>
        <v>2.2899676000000002</v>
      </c>
      <c r="F112" s="34">
        <f t="shared" si="16"/>
        <v>2.2899676000000002</v>
      </c>
    </row>
    <row r="113" spans="2:6">
      <c r="B113" s="34">
        <v>4</v>
      </c>
      <c r="C113" s="34">
        <f t="shared" si="13"/>
        <v>1.72</v>
      </c>
      <c r="D113" s="34">
        <f t="shared" si="14"/>
        <v>1.024E-4</v>
      </c>
      <c r="E113" s="34">
        <f t="shared" si="15"/>
        <v>2.7198975999999999</v>
      </c>
      <c r="F113" s="34">
        <f t="shared" si="16"/>
        <v>2.7198975999999999</v>
      </c>
    </row>
    <row r="114" spans="2:6">
      <c r="B114" s="34">
        <v>5</v>
      </c>
      <c r="C114" s="34">
        <f t="shared" si="13"/>
        <v>2.15</v>
      </c>
      <c r="D114" s="34">
        <f t="shared" si="14"/>
        <v>2.5000000000000001E-4</v>
      </c>
      <c r="E114" s="34">
        <f t="shared" si="15"/>
        <v>3.14975</v>
      </c>
      <c r="F114" s="34">
        <f t="shared" si="16"/>
        <v>3.14975</v>
      </c>
    </row>
    <row r="115" spans="2:6">
      <c r="B115" s="34">
        <v>6</v>
      </c>
      <c r="C115" s="34">
        <f t="shared" si="13"/>
        <v>2.58</v>
      </c>
      <c r="D115" s="34">
        <f t="shared" si="14"/>
        <v>5.1840000000000002E-4</v>
      </c>
      <c r="E115" s="34">
        <f t="shared" si="15"/>
        <v>3.5794816000000003</v>
      </c>
      <c r="F115" s="34">
        <f t="shared" si="16"/>
        <v>3.5794816000000003</v>
      </c>
    </row>
    <row r="116" spans="2:6">
      <c r="B116" s="34">
        <v>7</v>
      </c>
      <c r="C116" s="34">
        <f t="shared" si="13"/>
        <v>3.01</v>
      </c>
      <c r="D116" s="34">
        <f t="shared" si="14"/>
        <v>9.6039999999999993E-4</v>
      </c>
      <c r="E116" s="34">
        <f t="shared" si="15"/>
        <v>4.0090395999999995</v>
      </c>
      <c r="F116" s="34">
        <f t="shared" si="16"/>
        <v>4.0090395999999995</v>
      </c>
    </row>
    <row r="117" spans="2:6">
      <c r="B117" s="34">
        <v>8</v>
      </c>
      <c r="C117" s="34">
        <f t="shared" si="13"/>
        <v>3.44</v>
      </c>
      <c r="D117" s="34">
        <f t="shared" si="14"/>
        <v>1.6383999999999999E-3</v>
      </c>
      <c r="E117" s="34">
        <f t="shared" si="15"/>
        <v>4.4383615999999995</v>
      </c>
      <c r="F117" s="34">
        <f t="shared" si="16"/>
        <v>4.4383615999999995</v>
      </c>
    </row>
    <row r="118" spans="2:6">
      <c r="B118" s="34">
        <v>9</v>
      </c>
      <c r="C118" s="34">
        <f t="shared" si="13"/>
        <v>3.87</v>
      </c>
      <c r="D118" s="34">
        <f t="shared" si="14"/>
        <v>2.6243999999999998E-3</v>
      </c>
      <c r="E118" s="34">
        <f t="shared" si="15"/>
        <v>4.8673755999999999</v>
      </c>
      <c r="F118" s="34">
        <f t="shared" si="16"/>
        <v>4.8673755999999999</v>
      </c>
    </row>
    <row r="119" spans="2:6">
      <c r="B119" s="34">
        <v>10</v>
      </c>
      <c r="C119" s="34">
        <f t="shared" si="13"/>
        <v>4.3</v>
      </c>
      <c r="D119" s="34">
        <f t="shared" si="14"/>
        <v>4.0000000000000001E-3</v>
      </c>
      <c r="E119" s="34">
        <f t="shared" si="15"/>
        <v>5.2960000000000003</v>
      </c>
      <c r="F119" s="34">
        <f t="shared" si="16"/>
        <v>5.2960000000000003</v>
      </c>
    </row>
    <row r="120" spans="2:6">
      <c r="B120" s="34">
        <v>11</v>
      </c>
      <c r="C120" s="34">
        <f t="shared" si="13"/>
        <v>4.7299999999999995</v>
      </c>
      <c r="D120" s="34">
        <f t="shared" si="14"/>
        <v>5.8563999999999995E-3</v>
      </c>
      <c r="E120" s="34">
        <f t="shared" si="15"/>
        <v>5.7241435999999997</v>
      </c>
      <c r="F120" s="34">
        <f t="shared" si="16"/>
        <v>5.7241435999999997</v>
      </c>
    </row>
    <row r="121" spans="2:6">
      <c r="B121" s="34">
        <v>12</v>
      </c>
      <c r="C121" s="34">
        <f t="shared" si="13"/>
        <v>5.16</v>
      </c>
      <c r="D121" s="34">
        <f t="shared" si="14"/>
        <v>8.2944000000000004E-3</v>
      </c>
      <c r="E121" s="34">
        <f t="shared" si="15"/>
        <v>6.1517056000000006</v>
      </c>
      <c r="F121" s="34">
        <f t="shared" si="16"/>
        <v>6.1517056000000006</v>
      </c>
    </row>
    <row r="122" spans="2:6">
      <c r="B122" s="34">
        <v>13</v>
      </c>
      <c r="C122" s="34">
        <f t="shared" si="13"/>
        <v>5.59</v>
      </c>
      <c r="D122" s="34">
        <f t="shared" si="14"/>
        <v>1.1424399999999999E-2</v>
      </c>
      <c r="E122" s="34">
        <f t="shared" si="15"/>
        <v>6.5785755999999997</v>
      </c>
      <c r="F122" s="34">
        <f t="shared" si="16"/>
        <v>6.5785755999999997</v>
      </c>
    </row>
    <row r="123" spans="2:6">
      <c r="B123" s="34">
        <v>14</v>
      </c>
      <c r="C123" s="34">
        <f t="shared" si="13"/>
        <v>6.02</v>
      </c>
      <c r="D123" s="34">
        <f t="shared" si="14"/>
        <v>1.5366399999999999E-2</v>
      </c>
      <c r="E123" s="34">
        <f t="shared" si="15"/>
        <v>7.0046336</v>
      </c>
      <c r="F123" s="34">
        <f t="shared" si="16"/>
        <v>7.0046336</v>
      </c>
    </row>
    <row r="124" spans="2:6">
      <c r="B124" s="34">
        <v>15</v>
      </c>
      <c r="C124" s="34">
        <f t="shared" si="13"/>
        <v>6.45</v>
      </c>
      <c r="D124" s="34">
        <f t="shared" si="14"/>
        <v>2.0250000000000001E-2</v>
      </c>
      <c r="E124" s="34">
        <f t="shared" si="15"/>
        <v>7.4297500000000003</v>
      </c>
      <c r="F124" s="34">
        <f t="shared" si="16"/>
        <v>7.4297500000000003</v>
      </c>
    </row>
    <row r="125" spans="2:6">
      <c r="B125" s="34">
        <v>16</v>
      </c>
      <c r="C125" s="34">
        <f t="shared" si="13"/>
        <v>6.88</v>
      </c>
      <c r="D125" s="34">
        <f t="shared" si="14"/>
        <v>2.6214399999999999E-2</v>
      </c>
      <c r="E125" s="34">
        <f t="shared" si="15"/>
        <v>7.8537856000000001</v>
      </c>
      <c r="F125" s="34">
        <f t="shared" si="16"/>
        <v>7.8537856000000001</v>
      </c>
    </row>
    <row r="126" spans="2:6">
      <c r="B126" s="34">
        <v>17</v>
      </c>
      <c r="C126" s="34">
        <f t="shared" si="13"/>
        <v>7.31</v>
      </c>
      <c r="D126" s="34">
        <f t="shared" si="14"/>
        <v>3.3408399999999998E-2</v>
      </c>
      <c r="E126" s="34">
        <f t="shared" si="15"/>
        <v>8.2765915999999979</v>
      </c>
      <c r="F126" s="34">
        <f t="shared" si="16"/>
        <v>8.2765915999999979</v>
      </c>
    </row>
    <row r="127" spans="2:6">
      <c r="B127" s="34">
        <v>18</v>
      </c>
      <c r="C127" s="34">
        <f t="shared" si="13"/>
        <v>7.74</v>
      </c>
      <c r="D127" s="34">
        <f t="shared" si="14"/>
        <v>4.1990399999999997E-2</v>
      </c>
      <c r="E127" s="34">
        <f t="shared" si="15"/>
        <v>8.6980096000000007</v>
      </c>
      <c r="F127" s="34">
        <f t="shared" si="16"/>
        <v>8.6980096000000007</v>
      </c>
    </row>
    <row r="128" spans="2:6">
      <c r="B128" s="34">
        <v>19</v>
      </c>
      <c r="C128" s="34">
        <f t="shared" si="13"/>
        <v>8.17</v>
      </c>
      <c r="D128" s="34">
        <f t="shared" si="14"/>
        <v>5.2128399999999998E-2</v>
      </c>
      <c r="E128" s="34">
        <f t="shared" si="15"/>
        <v>9.1178715999999991</v>
      </c>
      <c r="F128" s="34">
        <f t="shared" si="16"/>
        <v>9.1178715999999991</v>
      </c>
    </row>
    <row r="129" spans="2:6">
      <c r="B129" s="34">
        <v>20</v>
      </c>
      <c r="C129" s="34">
        <f t="shared" si="13"/>
        <v>8.6</v>
      </c>
      <c r="D129" s="34">
        <f t="shared" si="14"/>
        <v>6.4000000000000001E-2</v>
      </c>
      <c r="E129" s="34">
        <f t="shared" si="15"/>
        <v>9.5359999999999996</v>
      </c>
      <c r="F129" s="34">
        <f t="shared" si="16"/>
        <v>9.5359999999999996</v>
      </c>
    </row>
    <row r="130" spans="2:6">
      <c r="B130" s="34">
        <v>21</v>
      </c>
      <c r="C130" s="34">
        <f t="shared" si="13"/>
        <v>9.0299999999999994</v>
      </c>
      <c r="D130" s="34">
        <f t="shared" si="14"/>
        <v>7.7792399999999998E-2</v>
      </c>
      <c r="E130" s="34">
        <f t="shared" si="15"/>
        <v>9.9522075999999995</v>
      </c>
      <c r="F130" s="34">
        <f t="shared" si="16"/>
        <v>9.9522075999999995</v>
      </c>
    </row>
    <row r="131" spans="2:6">
      <c r="B131" s="34">
        <v>22</v>
      </c>
      <c r="C131" s="34">
        <f t="shared" si="13"/>
        <v>9.4599999999999991</v>
      </c>
      <c r="D131" s="34">
        <f t="shared" si="14"/>
        <v>9.3702399999999991E-2</v>
      </c>
      <c r="E131" s="34">
        <f t="shared" si="15"/>
        <v>10.366297599999999</v>
      </c>
      <c r="F131" s="34">
        <f t="shared" si="16"/>
        <v>10.366297599999999</v>
      </c>
    </row>
    <row r="132" spans="2:6">
      <c r="B132" s="34">
        <v>23</v>
      </c>
      <c r="C132" s="34">
        <f t="shared" si="13"/>
        <v>9.89</v>
      </c>
      <c r="D132" s="34">
        <f t="shared" si="14"/>
        <v>0.11193639999999999</v>
      </c>
      <c r="E132" s="34">
        <f t="shared" si="15"/>
        <v>10.778063600000001</v>
      </c>
      <c r="F132" s="34">
        <f t="shared" si="16"/>
        <v>10.778063600000001</v>
      </c>
    </row>
    <row r="133" spans="2:6">
      <c r="B133" s="34">
        <v>24</v>
      </c>
      <c r="C133" s="34">
        <f t="shared" si="13"/>
        <v>10.32</v>
      </c>
      <c r="D133" s="34">
        <f t="shared" si="14"/>
        <v>0.13271040000000001</v>
      </c>
      <c r="E133" s="34">
        <f t="shared" si="15"/>
        <v>11.1872896</v>
      </c>
      <c r="F133" s="34">
        <f t="shared" si="16"/>
        <v>11.1872896</v>
      </c>
    </row>
    <row r="134" spans="2:6">
      <c r="B134" s="34">
        <v>25</v>
      </c>
      <c r="C134" s="34">
        <f t="shared" si="13"/>
        <v>10.75</v>
      </c>
      <c r="D134" s="34">
        <f t="shared" si="14"/>
        <v>0.15625</v>
      </c>
      <c r="E134" s="34">
        <f t="shared" si="15"/>
        <v>11.59375</v>
      </c>
      <c r="F134" s="34">
        <f t="shared" si="16"/>
        <v>11.59375</v>
      </c>
    </row>
    <row r="135" spans="2:6">
      <c r="B135" s="34">
        <v>26</v>
      </c>
      <c r="C135" s="34">
        <f t="shared" si="13"/>
        <v>11.18</v>
      </c>
      <c r="D135" s="34">
        <f t="shared" si="14"/>
        <v>0.18279039999999999</v>
      </c>
      <c r="E135" s="34">
        <f t="shared" si="15"/>
        <v>11.9972096</v>
      </c>
      <c r="F135" s="34">
        <f t="shared" si="16"/>
        <v>11.9972096</v>
      </c>
    </row>
    <row r="136" spans="2:6">
      <c r="B136" s="34">
        <v>27</v>
      </c>
      <c r="C136" s="34">
        <f t="shared" si="13"/>
        <v>11.61</v>
      </c>
      <c r="D136" s="34">
        <f t="shared" si="14"/>
        <v>0.2125764</v>
      </c>
      <c r="E136" s="34">
        <f t="shared" si="15"/>
        <v>12.3974236</v>
      </c>
      <c r="F136" s="34">
        <f t="shared" si="16"/>
        <v>12.3974236</v>
      </c>
    </row>
    <row r="137" spans="2:6">
      <c r="B137" s="34">
        <v>28</v>
      </c>
      <c r="C137" s="34">
        <f t="shared" si="13"/>
        <v>12.04</v>
      </c>
      <c r="D137" s="34">
        <f t="shared" si="14"/>
        <v>0.24586239999999998</v>
      </c>
      <c r="E137" s="34">
        <f t="shared" si="15"/>
        <v>12.794137599999999</v>
      </c>
      <c r="F137" s="34">
        <f t="shared" si="16"/>
        <v>12.794137599999999</v>
      </c>
    </row>
    <row r="138" spans="2:6">
      <c r="B138" s="34">
        <v>29</v>
      </c>
      <c r="C138" s="34">
        <f t="shared" si="13"/>
        <v>12.47</v>
      </c>
      <c r="D138" s="34">
        <f t="shared" si="14"/>
        <v>0.28291240000000001</v>
      </c>
      <c r="E138" s="34">
        <f t="shared" si="15"/>
        <v>13.1870876</v>
      </c>
      <c r="F138" s="34">
        <f t="shared" si="16"/>
        <v>13.1870876</v>
      </c>
    </row>
    <row r="139" spans="2:6">
      <c r="B139" s="34">
        <v>30</v>
      </c>
      <c r="C139" s="34">
        <f t="shared" si="13"/>
        <v>12.9</v>
      </c>
      <c r="D139" s="34">
        <f t="shared" si="14"/>
        <v>0.32400000000000001</v>
      </c>
      <c r="E139" s="34">
        <f t="shared" si="15"/>
        <v>13.576000000000001</v>
      </c>
      <c r="F139" s="34">
        <f t="shared" si="16"/>
        <v>13.576000000000001</v>
      </c>
    </row>
    <row r="140" spans="2:6">
      <c r="B140" s="34">
        <v>31</v>
      </c>
      <c r="C140" s="34">
        <f t="shared" si="13"/>
        <v>13.33</v>
      </c>
      <c r="D140" s="34">
        <f t="shared" si="14"/>
        <v>0.36940839999999997</v>
      </c>
      <c r="E140" s="34">
        <f t="shared" si="15"/>
        <v>13.960591600000001</v>
      </c>
      <c r="F140" s="34">
        <f t="shared" si="16"/>
        <v>13.960591600000001</v>
      </c>
    </row>
    <row r="141" spans="2:6">
      <c r="B141" s="34">
        <v>32</v>
      </c>
      <c r="C141" s="34">
        <f t="shared" si="13"/>
        <v>13.76</v>
      </c>
      <c r="D141" s="34">
        <f t="shared" si="14"/>
        <v>0.41943039999999998</v>
      </c>
      <c r="E141" s="34">
        <f t="shared" si="15"/>
        <v>14.3405696</v>
      </c>
      <c r="F141" s="34">
        <f t="shared" si="16"/>
        <v>14.3405696</v>
      </c>
    </row>
    <row r="142" spans="2:6">
      <c r="B142" s="34">
        <v>33</v>
      </c>
      <c r="C142" s="34">
        <f t="shared" si="13"/>
        <v>14.19</v>
      </c>
      <c r="D142" s="34">
        <f t="shared" si="14"/>
        <v>0.47436839999999997</v>
      </c>
      <c r="E142" s="34">
        <f t="shared" si="15"/>
        <v>14.7156316</v>
      </c>
      <c r="F142" s="34">
        <f t="shared" si="16"/>
        <v>14.7156316</v>
      </c>
    </row>
    <row r="143" spans="2:6">
      <c r="B143" s="34">
        <v>34</v>
      </c>
      <c r="C143" s="34">
        <f t="shared" si="13"/>
        <v>14.62</v>
      </c>
      <c r="D143" s="34">
        <f t="shared" si="14"/>
        <v>0.53453439999999997</v>
      </c>
      <c r="E143" s="34">
        <f t="shared" si="15"/>
        <v>15.085465599999999</v>
      </c>
      <c r="F143" s="34">
        <f t="shared" si="16"/>
        <v>15.085465599999999</v>
      </c>
    </row>
    <row r="144" spans="2:6">
      <c r="B144" s="34">
        <v>35</v>
      </c>
      <c r="C144" s="34">
        <f t="shared" si="13"/>
        <v>15.049999999999999</v>
      </c>
      <c r="D144" s="34">
        <f t="shared" si="14"/>
        <v>0.60024999999999995</v>
      </c>
      <c r="E144" s="34">
        <f t="shared" si="15"/>
        <v>15.449749999999998</v>
      </c>
      <c r="F144" s="34">
        <f t="shared" si="16"/>
        <v>15.449749999999998</v>
      </c>
    </row>
    <row r="145" spans="2:6">
      <c r="B145" s="34">
        <v>36</v>
      </c>
      <c r="C145" s="34">
        <f t="shared" si="13"/>
        <v>15.48</v>
      </c>
      <c r="D145" s="34">
        <f t="shared" si="14"/>
        <v>0.67184639999999995</v>
      </c>
      <c r="E145" s="34">
        <f t="shared" si="15"/>
        <v>15.808153600000001</v>
      </c>
      <c r="F145" s="34">
        <f t="shared" si="16"/>
        <v>15.808153600000001</v>
      </c>
    </row>
    <row r="146" spans="2:6">
      <c r="B146" s="34">
        <v>37</v>
      </c>
      <c r="C146" s="34">
        <f t="shared" si="13"/>
        <v>15.91</v>
      </c>
      <c r="D146" s="34">
        <f t="shared" si="14"/>
        <v>0.74966440000000001</v>
      </c>
      <c r="E146" s="34">
        <f t="shared" si="15"/>
        <v>16.1603356</v>
      </c>
      <c r="F146" s="34">
        <f t="shared" si="16"/>
        <v>16.1603356</v>
      </c>
    </row>
    <row r="147" spans="2:6">
      <c r="B147" s="34">
        <v>38</v>
      </c>
      <c r="C147" s="34">
        <f t="shared" si="13"/>
        <v>16.34</v>
      </c>
      <c r="D147" s="34">
        <f t="shared" si="14"/>
        <v>0.83405439999999997</v>
      </c>
      <c r="E147" s="34">
        <f t="shared" si="15"/>
        <v>16.5059456</v>
      </c>
      <c r="F147" s="34">
        <f t="shared" si="16"/>
        <v>16.5059456</v>
      </c>
    </row>
    <row r="148" spans="2:6">
      <c r="B148" s="34">
        <v>39</v>
      </c>
      <c r="C148" s="34">
        <f t="shared" si="13"/>
        <v>16.77</v>
      </c>
      <c r="D148" s="34">
        <f t="shared" si="14"/>
        <v>0.92537639999999999</v>
      </c>
      <c r="E148" s="34">
        <f t="shared" si="15"/>
        <v>16.844623599999998</v>
      </c>
      <c r="F148" s="34">
        <f t="shared" si="16"/>
        <v>16.844623599999998</v>
      </c>
    </row>
    <row r="149" spans="2:6">
      <c r="B149" s="34">
        <v>40</v>
      </c>
      <c r="C149" s="34">
        <f t="shared" si="13"/>
        <v>17.2</v>
      </c>
      <c r="D149" s="34">
        <f t="shared" si="14"/>
        <v>1.024</v>
      </c>
      <c r="E149" s="34">
        <f t="shared" si="15"/>
        <v>17.175999999999998</v>
      </c>
      <c r="F149" s="34">
        <f t="shared" si="16"/>
        <v>17.175999999999998</v>
      </c>
    </row>
    <row r="150" spans="2:6">
      <c r="B150" s="34">
        <v>41</v>
      </c>
      <c r="C150" s="34">
        <f t="shared" si="13"/>
        <v>17.63</v>
      </c>
      <c r="D150" s="34">
        <f t="shared" si="14"/>
        <v>1.1303044</v>
      </c>
      <c r="E150" s="34">
        <f t="shared" si="15"/>
        <v>17.499695599999999</v>
      </c>
      <c r="F150" s="34">
        <f t="shared" si="16"/>
        <v>17.499695599999999</v>
      </c>
    </row>
    <row r="151" spans="2:6">
      <c r="B151" s="34">
        <v>42</v>
      </c>
      <c r="C151" s="34">
        <f t="shared" si="13"/>
        <v>18.059999999999999</v>
      </c>
      <c r="D151" s="34">
        <f t="shared" si="14"/>
        <v>1.2446784</v>
      </c>
      <c r="E151" s="34">
        <f t="shared" si="15"/>
        <v>17.815321599999997</v>
      </c>
      <c r="F151" s="34">
        <f t="shared" si="16"/>
        <v>17.815321599999997</v>
      </c>
    </row>
    <row r="152" spans="2:6">
      <c r="B152" s="34">
        <v>43</v>
      </c>
      <c r="C152" s="34">
        <f t="shared" si="13"/>
        <v>18.489999999999998</v>
      </c>
      <c r="D152" s="34">
        <f t="shared" si="14"/>
        <v>1.3675203999999999</v>
      </c>
      <c r="E152" s="34">
        <f t="shared" si="15"/>
        <v>18.122479599999998</v>
      </c>
      <c r="F152" s="34">
        <f t="shared" si="16"/>
        <v>18.122479599999998</v>
      </c>
    </row>
    <row r="153" spans="2:6">
      <c r="B153" s="34">
        <v>44</v>
      </c>
      <c r="C153" s="34">
        <f t="shared" si="13"/>
        <v>18.919999999999998</v>
      </c>
      <c r="D153" s="34">
        <f t="shared" si="14"/>
        <v>1.4992383999999999</v>
      </c>
      <c r="E153" s="34">
        <f t="shared" si="15"/>
        <v>18.420761599999999</v>
      </c>
      <c r="F153" s="34">
        <f t="shared" si="16"/>
        <v>18.420761599999999</v>
      </c>
    </row>
    <row r="154" spans="2:6">
      <c r="B154" s="34">
        <v>45</v>
      </c>
      <c r="C154" s="34">
        <f t="shared" si="13"/>
        <v>19.350000000000001</v>
      </c>
      <c r="D154" s="34">
        <f t="shared" si="14"/>
        <v>1.64025</v>
      </c>
      <c r="E154" s="34">
        <f t="shared" si="15"/>
        <v>18.70975</v>
      </c>
      <c r="F154" s="34">
        <f t="shared" si="16"/>
        <v>18.70975</v>
      </c>
    </row>
    <row r="155" spans="2:6">
      <c r="B155" s="34">
        <v>46</v>
      </c>
      <c r="C155" s="34">
        <f t="shared" si="13"/>
        <v>19.78</v>
      </c>
      <c r="D155" s="34">
        <f t="shared" si="14"/>
        <v>1.7909823999999999</v>
      </c>
      <c r="E155" s="34">
        <f t="shared" si="15"/>
        <v>18.9890176</v>
      </c>
      <c r="F155" s="34">
        <f t="shared" si="16"/>
        <v>18.9890176</v>
      </c>
    </row>
    <row r="156" spans="2:6">
      <c r="B156" s="34">
        <v>47</v>
      </c>
      <c r="C156" s="34">
        <f t="shared" si="13"/>
        <v>20.21</v>
      </c>
      <c r="D156" s="34">
        <f t="shared" si="14"/>
        <v>1.9518723999999998</v>
      </c>
      <c r="E156" s="34">
        <f t="shared" si="15"/>
        <v>19.258127600000002</v>
      </c>
      <c r="F156" s="34">
        <f t="shared" si="16"/>
        <v>19.258127600000002</v>
      </c>
    </row>
    <row r="157" spans="2:6">
      <c r="B157" s="34">
        <v>48</v>
      </c>
      <c r="C157" s="34">
        <f t="shared" si="13"/>
        <v>20.64</v>
      </c>
      <c r="D157" s="34">
        <f t="shared" si="14"/>
        <v>2.1233664000000001</v>
      </c>
      <c r="E157" s="34">
        <f t="shared" si="15"/>
        <v>19.516633599999999</v>
      </c>
      <c r="F157" s="34">
        <f t="shared" si="16"/>
        <v>19.516633599999999</v>
      </c>
    </row>
    <row r="158" spans="2:6">
      <c r="B158" s="34">
        <v>49</v>
      </c>
      <c r="C158" s="34">
        <f t="shared" si="13"/>
        <v>21.07</v>
      </c>
      <c r="D158" s="34">
        <f t="shared" si="14"/>
        <v>2.3059203999999998</v>
      </c>
      <c r="E158" s="34">
        <f t="shared" si="15"/>
        <v>19.764079600000002</v>
      </c>
      <c r="F158" s="34">
        <f t="shared" si="16"/>
        <v>19.764079600000002</v>
      </c>
    </row>
    <row r="159" spans="2:6">
      <c r="B159" s="34">
        <v>50</v>
      </c>
      <c r="C159" s="34">
        <f t="shared" si="13"/>
        <v>21.5</v>
      </c>
      <c r="D159" s="34">
        <f t="shared" si="14"/>
        <v>2.5</v>
      </c>
      <c r="E159" s="34">
        <f t="shared" si="15"/>
        <v>20</v>
      </c>
      <c r="F159" s="34">
        <f t="shared" si="16"/>
        <v>20</v>
      </c>
    </row>
    <row r="160" spans="2:6">
      <c r="B160" s="34">
        <v>51</v>
      </c>
      <c r="C160" s="34">
        <f t="shared" si="13"/>
        <v>21.93</v>
      </c>
      <c r="D160" s="34">
        <f t="shared" si="14"/>
        <v>2.7060803999999998</v>
      </c>
      <c r="E160" s="34">
        <f t="shared" si="15"/>
        <v>20.223919599999999</v>
      </c>
      <c r="F160" s="34">
        <f t="shared" si="16"/>
        <v>20.223919599999999</v>
      </c>
    </row>
    <row r="161" spans="2:6">
      <c r="B161" s="34">
        <v>52</v>
      </c>
      <c r="C161" s="34">
        <f t="shared" si="13"/>
        <v>22.36</v>
      </c>
      <c r="D161" s="34">
        <f t="shared" si="14"/>
        <v>2.9246463999999999</v>
      </c>
      <c r="E161" s="34">
        <f t="shared" si="15"/>
        <v>20.435353599999999</v>
      </c>
      <c r="F161" s="34">
        <f t="shared" si="16"/>
        <v>20.435353599999999</v>
      </c>
    </row>
    <row r="162" spans="2:6">
      <c r="B162" s="34">
        <v>53</v>
      </c>
      <c r="C162" s="34">
        <f t="shared" si="13"/>
        <v>22.79</v>
      </c>
      <c r="D162" s="34">
        <f t="shared" si="14"/>
        <v>3.1561923999999997</v>
      </c>
      <c r="E162" s="34">
        <f t="shared" si="15"/>
        <v>20.633807600000001</v>
      </c>
      <c r="F162" s="34">
        <f t="shared" si="16"/>
        <v>20.633807600000001</v>
      </c>
    </row>
    <row r="163" spans="2:6">
      <c r="B163" s="34">
        <v>54</v>
      </c>
      <c r="C163" s="34">
        <f t="shared" si="13"/>
        <v>23.22</v>
      </c>
      <c r="D163" s="34">
        <f t="shared" si="14"/>
        <v>3.4012224</v>
      </c>
      <c r="E163" s="34">
        <f t="shared" si="15"/>
        <v>20.818777599999997</v>
      </c>
      <c r="F163" s="34">
        <f t="shared" si="16"/>
        <v>20.818777599999997</v>
      </c>
    </row>
    <row r="164" spans="2:6">
      <c r="B164" s="34">
        <v>55</v>
      </c>
      <c r="C164" s="34">
        <f t="shared" si="13"/>
        <v>23.65</v>
      </c>
      <c r="D164" s="34">
        <f t="shared" si="14"/>
        <v>3.66025</v>
      </c>
      <c r="E164" s="34">
        <f t="shared" si="15"/>
        <v>20.989749999999997</v>
      </c>
      <c r="F164" s="34">
        <f t="shared" si="16"/>
        <v>20.989749999999997</v>
      </c>
    </row>
    <row r="165" spans="2:6">
      <c r="B165" s="34">
        <v>56</v>
      </c>
      <c r="C165" s="34">
        <f t="shared" si="13"/>
        <v>24.08</v>
      </c>
      <c r="D165" s="34">
        <f t="shared" si="14"/>
        <v>3.9337983999999997</v>
      </c>
      <c r="E165" s="34">
        <f t="shared" si="15"/>
        <v>21.146201599999998</v>
      </c>
      <c r="F165" s="34">
        <f t="shared" si="16"/>
        <v>21.146201599999998</v>
      </c>
    </row>
    <row r="166" spans="2:6">
      <c r="B166" s="34">
        <v>57</v>
      </c>
      <c r="C166" s="34">
        <f t="shared" si="13"/>
        <v>24.509999999999998</v>
      </c>
      <c r="D166" s="34">
        <f t="shared" si="14"/>
        <v>4.2224003999999997</v>
      </c>
      <c r="E166" s="34">
        <f t="shared" si="15"/>
        <v>21.2875996</v>
      </c>
      <c r="F166" s="34">
        <f t="shared" si="16"/>
        <v>21.2875996</v>
      </c>
    </row>
    <row r="167" spans="2:6">
      <c r="B167" s="34">
        <v>58</v>
      </c>
      <c r="C167" s="34">
        <f t="shared" si="13"/>
        <v>24.94</v>
      </c>
      <c r="D167" s="34">
        <f t="shared" si="14"/>
        <v>4.5265984000000001</v>
      </c>
      <c r="E167" s="34">
        <f t="shared" si="15"/>
        <v>21.4134016</v>
      </c>
      <c r="F167" s="34">
        <f t="shared" si="16"/>
        <v>21.4134016</v>
      </c>
    </row>
    <row r="168" spans="2:6">
      <c r="B168" s="34">
        <v>59</v>
      </c>
      <c r="C168" s="34">
        <f t="shared" si="13"/>
        <v>25.37</v>
      </c>
      <c r="D168" s="34">
        <f t="shared" si="14"/>
        <v>4.8469443999999999</v>
      </c>
      <c r="E168" s="34">
        <f t="shared" si="15"/>
        <v>21.523055599999999</v>
      </c>
      <c r="F168" s="34">
        <f t="shared" si="16"/>
        <v>21.523055599999999</v>
      </c>
    </row>
    <row r="169" spans="2:6">
      <c r="B169" s="34">
        <v>60</v>
      </c>
      <c r="C169" s="34">
        <f t="shared" si="13"/>
        <v>25.8</v>
      </c>
      <c r="D169" s="34">
        <f t="shared" si="14"/>
        <v>5.1840000000000002</v>
      </c>
      <c r="E169" s="34">
        <f t="shared" si="15"/>
        <v>21.616</v>
      </c>
      <c r="F169" s="34">
        <f t="shared" si="16"/>
        <v>21.616</v>
      </c>
    </row>
    <row r="170" spans="2:6">
      <c r="B170" s="34">
        <v>61</v>
      </c>
      <c r="C170" s="34">
        <f t="shared" si="13"/>
        <v>26.23</v>
      </c>
      <c r="D170" s="34">
        <f t="shared" si="14"/>
        <v>5.5383363999999995</v>
      </c>
      <c r="E170" s="34">
        <f t="shared" si="15"/>
        <v>21.691663600000002</v>
      </c>
      <c r="F170" s="34">
        <f t="shared" si="16"/>
        <v>21.691663600000002</v>
      </c>
    </row>
    <row r="171" spans="2:6">
      <c r="B171" s="34">
        <v>62</v>
      </c>
      <c r="C171" s="34">
        <f t="shared" si="13"/>
        <v>26.66</v>
      </c>
      <c r="D171" s="34">
        <f t="shared" si="14"/>
        <v>5.9105343999999995</v>
      </c>
      <c r="E171" s="34">
        <f t="shared" si="15"/>
        <v>21.749465600000001</v>
      </c>
      <c r="F171" s="34">
        <f t="shared" si="16"/>
        <v>21.749465600000001</v>
      </c>
    </row>
    <row r="172" spans="2:6">
      <c r="B172" s="34">
        <v>63</v>
      </c>
      <c r="C172" s="34">
        <f t="shared" si="13"/>
        <v>27.09</v>
      </c>
      <c r="D172" s="34">
        <f t="shared" si="14"/>
        <v>6.3011843999999995</v>
      </c>
      <c r="E172" s="34">
        <f t="shared" si="15"/>
        <v>21.7888156</v>
      </c>
      <c r="F172" s="34">
        <f t="shared" si="16"/>
        <v>21.7888156</v>
      </c>
    </row>
    <row r="173" spans="2:6">
      <c r="B173" s="34">
        <v>64</v>
      </c>
      <c r="C173" s="34">
        <f t="shared" si="13"/>
        <v>27.52</v>
      </c>
      <c r="D173" s="34">
        <f t="shared" si="14"/>
        <v>6.7108863999999997</v>
      </c>
      <c r="E173" s="34">
        <f t="shared" si="15"/>
        <v>21.8091136</v>
      </c>
      <c r="F173" s="34">
        <f t="shared" si="16"/>
        <v>21.8091136</v>
      </c>
    </row>
    <row r="174" spans="2:6">
      <c r="B174" s="34">
        <v>65</v>
      </c>
      <c r="C174" s="34">
        <f t="shared" ref="C174:C209" si="17">$C$107*B174</f>
        <v>27.95</v>
      </c>
      <c r="D174" s="34">
        <f t="shared" ref="D174:D209" si="18">0.0000004*B174^4</f>
        <v>7.14025</v>
      </c>
      <c r="E174" s="34">
        <f t="shared" ref="E174:E209" si="19">1+C174-D174</f>
        <v>21.809750000000001</v>
      </c>
      <c r="F174" s="34">
        <f t="shared" ref="F174:F209" si="20">IF(B174&lt;30,1+C174-D174,MAX(1+C174-D174,1+20*$C$107))</f>
        <v>21.809750000000001</v>
      </c>
    </row>
    <row r="175" spans="2:6">
      <c r="B175" s="34">
        <v>66</v>
      </c>
      <c r="C175" s="34">
        <f t="shared" si="17"/>
        <v>28.38</v>
      </c>
      <c r="D175" s="34">
        <f t="shared" si="18"/>
        <v>7.5898943999999995</v>
      </c>
      <c r="E175" s="34">
        <f t="shared" si="19"/>
        <v>21.7901056</v>
      </c>
      <c r="F175" s="34">
        <f t="shared" si="20"/>
        <v>21.7901056</v>
      </c>
    </row>
    <row r="176" spans="2:6">
      <c r="B176" s="34">
        <v>67</v>
      </c>
      <c r="C176" s="34">
        <f t="shared" si="17"/>
        <v>28.81</v>
      </c>
      <c r="D176" s="34">
        <f t="shared" si="18"/>
        <v>8.0604484000000003</v>
      </c>
      <c r="E176" s="34">
        <f t="shared" si="19"/>
        <v>21.749551599999997</v>
      </c>
      <c r="F176" s="34">
        <f t="shared" si="20"/>
        <v>21.749551599999997</v>
      </c>
    </row>
    <row r="177" spans="2:6">
      <c r="B177" s="34">
        <v>68</v>
      </c>
      <c r="C177" s="34">
        <f t="shared" si="17"/>
        <v>29.24</v>
      </c>
      <c r="D177" s="34">
        <f t="shared" si="18"/>
        <v>8.5525503999999994</v>
      </c>
      <c r="E177" s="34">
        <f t="shared" si="19"/>
        <v>21.687449600000001</v>
      </c>
      <c r="F177" s="34">
        <f t="shared" si="20"/>
        <v>21.687449600000001</v>
      </c>
    </row>
    <row r="178" spans="2:6">
      <c r="B178" s="34">
        <v>69</v>
      </c>
      <c r="C178" s="34">
        <f t="shared" si="17"/>
        <v>29.669999999999998</v>
      </c>
      <c r="D178" s="34">
        <f t="shared" si="18"/>
        <v>9.0668483999999996</v>
      </c>
      <c r="E178" s="34">
        <f t="shared" si="19"/>
        <v>21.603151599999997</v>
      </c>
      <c r="F178" s="34">
        <f t="shared" si="20"/>
        <v>21.603151599999997</v>
      </c>
    </row>
    <row r="179" spans="2:6">
      <c r="B179" s="34">
        <v>70</v>
      </c>
      <c r="C179" s="34">
        <f t="shared" si="17"/>
        <v>30.099999999999998</v>
      </c>
      <c r="D179" s="34">
        <f t="shared" si="18"/>
        <v>9.6039999999999992</v>
      </c>
      <c r="E179" s="34">
        <f t="shared" si="19"/>
        <v>21.495999999999999</v>
      </c>
      <c r="F179" s="34">
        <f t="shared" si="20"/>
        <v>21.495999999999999</v>
      </c>
    </row>
    <row r="180" spans="2:6">
      <c r="B180" s="34">
        <v>71</v>
      </c>
      <c r="C180" s="34">
        <f t="shared" si="17"/>
        <v>30.53</v>
      </c>
      <c r="D180" s="34">
        <f t="shared" si="18"/>
        <v>10.164672399999999</v>
      </c>
      <c r="E180" s="34">
        <f t="shared" si="19"/>
        <v>21.365327600000001</v>
      </c>
      <c r="F180" s="34">
        <f t="shared" si="20"/>
        <v>21.365327600000001</v>
      </c>
    </row>
    <row r="181" spans="2:6">
      <c r="B181" s="34">
        <v>72</v>
      </c>
      <c r="C181" s="34">
        <f t="shared" si="17"/>
        <v>30.96</v>
      </c>
      <c r="D181" s="34">
        <f t="shared" si="18"/>
        <v>10.749542399999999</v>
      </c>
      <c r="E181" s="34">
        <f t="shared" si="19"/>
        <v>21.210457600000002</v>
      </c>
      <c r="F181" s="34">
        <f t="shared" si="20"/>
        <v>21.210457600000002</v>
      </c>
    </row>
    <row r="182" spans="2:6">
      <c r="B182" s="34">
        <v>73</v>
      </c>
      <c r="C182" s="34">
        <f t="shared" si="17"/>
        <v>31.39</v>
      </c>
      <c r="D182" s="34">
        <f t="shared" si="18"/>
        <v>11.3592964</v>
      </c>
      <c r="E182" s="34">
        <f t="shared" si="19"/>
        <v>21.030703600000002</v>
      </c>
      <c r="F182" s="34">
        <f t="shared" si="20"/>
        <v>21.030703600000002</v>
      </c>
    </row>
    <row r="183" spans="2:6">
      <c r="B183" s="34">
        <v>74</v>
      </c>
      <c r="C183" s="34">
        <f t="shared" si="17"/>
        <v>31.82</v>
      </c>
      <c r="D183" s="34">
        <f t="shared" si="18"/>
        <v>11.9946304</v>
      </c>
      <c r="E183" s="34">
        <f t="shared" si="19"/>
        <v>20.825369600000002</v>
      </c>
      <c r="F183" s="34">
        <f t="shared" si="20"/>
        <v>20.825369600000002</v>
      </c>
    </row>
    <row r="184" spans="2:6">
      <c r="B184" s="34">
        <v>75</v>
      </c>
      <c r="C184" s="34">
        <f t="shared" si="17"/>
        <v>32.25</v>
      </c>
      <c r="D184" s="34">
        <f t="shared" si="18"/>
        <v>12.65625</v>
      </c>
      <c r="E184" s="34">
        <f t="shared" si="19"/>
        <v>20.59375</v>
      </c>
      <c r="F184" s="34">
        <f t="shared" si="20"/>
        <v>20.59375</v>
      </c>
    </row>
    <row r="185" spans="2:6">
      <c r="B185" s="34">
        <v>76</v>
      </c>
      <c r="C185" s="34">
        <f t="shared" si="17"/>
        <v>32.68</v>
      </c>
      <c r="D185" s="34">
        <f t="shared" si="18"/>
        <v>13.3448704</v>
      </c>
      <c r="E185" s="34">
        <f t="shared" si="19"/>
        <v>20.335129600000002</v>
      </c>
      <c r="F185" s="34">
        <f t="shared" si="20"/>
        <v>20.335129600000002</v>
      </c>
    </row>
    <row r="186" spans="2:6">
      <c r="B186" s="34">
        <v>77</v>
      </c>
      <c r="C186" s="34">
        <f t="shared" si="17"/>
        <v>33.11</v>
      </c>
      <c r="D186" s="34">
        <f t="shared" si="18"/>
        <v>14.061216399999999</v>
      </c>
      <c r="E186" s="34">
        <f t="shared" si="19"/>
        <v>20.0487836</v>
      </c>
      <c r="F186" s="34">
        <f t="shared" si="20"/>
        <v>20.0487836</v>
      </c>
    </row>
    <row r="187" spans="2:6">
      <c r="B187" s="34">
        <v>78</v>
      </c>
      <c r="C187" s="34">
        <f t="shared" si="17"/>
        <v>33.54</v>
      </c>
      <c r="D187" s="34">
        <f t="shared" si="18"/>
        <v>14.8060224</v>
      </c>
      <c r="E187" s="34">
        <f t="shared" si="19"/>
        <v>19.733977599999999</v>
      </c>
      <c r="F187" s="34">
        <f t="shared" si="20"/>
        <v>19.733977599999999</v>
      </c>
    </row>
    <row r="188" spans="2:6">
      <c r="B188" s="34">
        <v>79</v>
      </c>
      <c r="C188" s="34">
        <f t="shared" si="17"/>
        <v>33.97</v>
      </c>
      <c r="D188" s="34">
        <f t="shared" si="18"/>
        <v>15.580032399999999</v>
      </c>
      <c r="E188" s="34">
        <f t="shared" si="19"/>
        <v>19.389967599999999</v>
      </c>
      <c r="F188" s="34">
        <f t="shared" si="20"/>
        <v>19.389967599999999</v>
      </c>
    </row>
    <row r="189" spans="2:6">
      <c r="B189" s="34">
        <v>80</v>
      </c>
      <c r="C189" s="34">
        <f t="shared" si="17"/>
        <v>34.4</v>
      </c>
      <c r="D189" s="34">
        <f t="shared" si="18"/>
        <v>16.384</v>
      </c>
      <c r="E189" s="34">
        <f t="shared" si="19"/>
        <v>19.015999999999998</v>
      </c>
      <c r="F189" s="34">
        <f t="shared" si="20"/>
        <v>19.015999999999998</v>
      </c>
    </row>
    <row r="190" spans="2:6">
      <c r="B190" s="34">
        <v>81</v>
      </c>
      <c r="C190" s="34">
        <f t="shared" si="17"/>
        <v>34.83</v>
      </c>
      <c r="D190" s="34">
        <f t="shared" si="18"/>
        <v>17.218688399999998</v>
      </c>
      <c r="E190" s="34">
        <f t="shared" si="19"/>
        <v>18.611311600000001</v>
      </c>
      <c r="F190" s="34">
        <f t="shared" si="20"/>
        <v>18.611311600000001</v>
      </c>
    </row>
    <row r="191" spans="2:6">
      <c r="B191" s="34">
        <v>82</v>
      </c>
      <c r="C191" s="34">
        <f t="shared" si="17"/>
        <v>35.26</v>
      </c>
      <c r="D191" s="34">
        <f t="shared" si="18"/>
        <v>18.0848704</v>
      </c>
      <c r="E191" s="34">
        <f t="shared" si="19"/>
        <v>18.175129599999998</v>
      </c>
      <c r="F191" s="34">
        <f t="shared" si="20"/>
        <v>18.175129599999998</v>
      </c>
    </row>
    <row r="192" spans="2:6">
      <c r="B192" s="34">
        <v>83</v>
      </c>
      <c r="C192" s="34">
        <f t="shared" si="17"/>
        <v>35.69</v>
      </c>
      <c r="D192" s="34">
        <f t="shared" si="18"/>
        <v>18.983328399999998</v>
      </c>
      <c r="E192" s="34">
        <f t="shared" si="19"/>
        <v>17.7066716</v>
      </c>
      <c r="F192" s="34">
        <f t="shared" si="20"/>
        <v>17.7066716</v>
      </c>
    </row>
    <row r="193" spans="2:6">
      <c r="B193" s="34">
        <v>84</v>
      </c>
      <c r="C193" s="34">
        <f t="shared" si="17"/>
        <v>36.119999999999997</v>
      </c>
      <c r="D193" s="34">
        <f t="shared" si="18"/>
        <v>19.914854399999999</v>
      </c>
      <c r="E193" s="34">
        <f t="shared" si="19"/>
        <v>17.205145599999998</v>
      </c>
      <c r="F193" s="34">
        <f t="shared" si="20"/>
        <v>17.205145599999998</v>
      </c>
    </row>
    <row r="194" spans="2:6">
      <c r="B194" s="34">
        <v>85</v>
      </c>
      <c r="C194" s="34">
        <f t="shared" si="17"/>
        <v>36.549999999999997</v>
      </c>
      <c r="D194" s="34">
        <f t="shared" si="18"/>
        <v>20.88025</v>
      </c>
      <c r="E194" s="34">
        <f t="shared" si="19"/>
        <v>16.669749999999997</v>
      </c>
      <c r="F194" s="34">
        <f t="shared" si="20"/>
        <v>16.669749999999997</v>
      </c>
    </row>
    <row r="195" spans="2:6">
      <c r="B195" s="34">
        <v>86</v>
      </c>
      <c r="C195" s="34">
        <f t="shared" si="17"/>
        <v>36.979999999999997</v>
      </c>
      <c r="D195" s="34">
        <f t="shared" si="18"/>
        <v>21.880326399999998</v>
      </c>
      <c r="E195" s="34">
        <f t="shared" si="19"/>
        <v>16.099673599999999</v>
      </c>
      <c r="F195" s="34">
        <f t="shared" si="20"/>
        <v>16.099673599999999</v>
      </c>
    </row>
    <row r="196" spans="2:6">
      <c r="B196" s="34">
        <v>87</v>
      </c>
      <c r="C196" s="34">
        <f t="shared" si="17"/>
        <v>37.409999999999997</v>
      </c>
      <c r="D196" s="34">
        <f t="shared" si="18"/>
        <v>22.915904399999999</v>
      </c>
      <c r="E196" s="34">
        <f t="shared" si="19"/>
        <v>15.494095599999998</v>
      </c>
      <c r="F196" s="34">
        <f t="shared" si="20"/>
        <v>15.494095599999998</v>
      </c>
    </row>
    <row r="197" spans="2:6">
      <c r="B197" s="34">
        <v>88</v>
      </c>
      <c r="C197" s="34">
        <f t="shared" si="17"/>
        <v>37.839999999999996</v>
      </c>
      <c r="D197" s="34">
        <f t="shared" si="18"/>
        <v>23.987814399999998</v>
      </c>
      <c r="E197" s="34">
        <f t="shared" si="19"/>
        <v>14.852185599999999</v>
      </c>
      <c r="F197" s="34">
        <f t="shared" si="20"/>
        <v>14.852185599999999</v>
      </c>
    </row>
    <row r="198" spans="2:6">
      <c r="B198" s="34">
        <v>89</v>
      </c>
      <c r="C198" s="34">
        <f t="shared" si="17"/>
        <v>38.269999999999996</v>
      </c>
      <c r="D198" s="34">
        <f t="shared" si="18"/>
        <v>25.096896399999999</v>
      </c>
      <c r="E198" s="34">
        <f t="shared" si="19"/>
        <v>14.173103599999997</v>
      </c>
      <c r="F198" s="34">
        <f t="shared" si="20"/>
        <v>14.173103599999997</v>
      </c>
    </row>
    <row r="199" spans="2:6">
      <c r="B199" s="34">
        <v>90</v>
      </c>
      <c r="C199" s="34">
        <f t="shared" si="17"/>
        <v>38.700000000000003</v>
      </c>
      <c r="D199" s="34">
        <f t="shared" si="18"/>
        <v>26.244</v>
      </c>
      <c r="E199" s="34">
        <f t="shared" si="19"/>
        <v>13.456000000000003</v>
      </c>
      <c r="F199" s="34">
        <f t="shared" si="20"/>
        <v>13.456000000000003</v>
      </c>
    </row>
    <row r="200" spans="2:6">
      <c r="B200" s="34">
        <v>91</v>
      </c>
      <c r="C200" s="34">
        <f t="shared" si="17"/>
        <v>39.130000000000003</v>
      </c>
      <c r="D200" s="34">
        <f t="shared" si="18"/>
        <v>27.429984399999999</v>
      </c>
      <c r="E200" s="34">
        <f t="shared" si="19"/>
        <v>12.700015600000004</v>
      </c>
      <c r="F200" s="34">
        <f t="shared" si="20"/>
        <v>12.700015600000004</v>
      </c>
    </row>
    <row r="201" spans="2:6">
      <c r="B201" s="34">
        <v>92</v>
      </c>
      <c r="C201" s="34">
        <f t="shared" si="17"/>
        <v>39.56</v>
      </c>
      <c r="D201" s="34">
        <f t="shared" si="18"/>
        <v>28.655718399999998</v>
      </c>
      <c r="E201" s="34">
        <f t="shared" si="19"/>
        <v>11.904281600000004</v>
      </c>
      <c r="F201" s="34">
        <f t="shared" si="20"/>
        <v>11.904281600000004</v>
      </c>
    </row>
    <row r="202" spans="2:6">
      <c r="B202" s="34">
        <v>93</v>
      </c>
      <c r="C202" s="34">
        <f t="shared" si="17"/>
        <v>39.99</v>
      </c>
      <c r="D202" s="34">
        <f t="shared" si="18"/>
        <v>29.922080399999999</v>
      </c>
      <c r="E202" s="34">
        <f t="shared" si="19"/>
        <v>11.067919600000003</v>
      </c>
      <c r="F202" s="34">
        <f t="shared" si="20"/>
        <v>11.067919600000003</v>
      </c>
    </row>
    <row r="203" spans="2:6">
      <c r="B203" s="34">
        <v>94</v>
      </c>
      <c r="C203" s="34">
        <f t="shared" si="17"/>
        <v>40.42</v>
      </c>
      <c r="D203" s="34">
        <f t="shared" si="18"/>
        <v>31.229958399999997</v>
      </c>
      <c r="E203" s="34">
        <f t="shared" si="19"/>
        <v>10.190041600000004</v>
      </c>
      <c r="F203" s="34">
        <f t="shared" si="20"/>
        <v>10.190041600000004</v>
      </c>
    </row>
    <row r="204" spans="2:6">
      <c r="B204" s="34">
        <v>95</v>
      </c>
      <c r="C204" s="34">
        <f t="shared" si="17"/>
        <v>40.85</v>
      </c>
      <c r="D204" s="34">
        <f t="shared" si="18"/>
        <v>32.580249999999999</v>
      </c>
      <c r="E204" s="34">
        <f t="shared" si="19"/>
        <v>9.2697500000000019</v>
      </c>
      <c r="F204" s="34">
        <f t="shared" si="20"/>
        <v>9.6</v>
      </c>
    </row>
    <row r="205" spans="2:6">
      <c r="B205" s="34">
        <v>96</v>
      </c>
      <c r="C205" s="34">
        <f t="shared" si="17"/>
        <v>41.28</v>
      </c>
      <c r="D205" s="34">
        <f t="shared" si="18"/>
        <v>33.973862400000002</v>
      </c>
      <c r="E205" s="34">
        <f t="shared" si="19"/>
        <v>8.3061375999999996</v>
      </c>
      <c r="F205" s="34">
        <f t="shared" si="20"/>
        <v>9.6</v>
      </c>
    </row>
    <row r="206" spans="2:6">
      <c r="B206" s="34">
        <v>97</v>
      </c>
      <c r="C206" s="34">
        <f t="shared" si="17"/>
        <v>41.71</v>
      </c>
      <c r="D206" s="34">
        <f t="shared" si="18"/>
        <v>35.411712399999999</v>
      </c>
      <c r="E206" s="34">
        <f t="shared" si="19"/>
        <v>7.2982876000000019</v>
      </c>
      <c r="F206" s="34">
        <f t="shared" si="20"/>
        <v>9.6</v>
      </c>
    </row>
    <row r="207" spans="2:6">
      <c r="B207" s="34">
        <v>98</v>
      </c>
      <c r="C207" s="34">
        <f t="shared" si="17"/>
        <v>42.14</v>
      </c>
      <c r="D207" s="34">
        <f t="shared" si="18"/>
        <v>36.894726399999996</v>
      </c>
      <c r="E207" s="34">
        <f t="shared" si="19"/>
        <v>6.2452736000000044</v>
      </c>
      <c r="F207" s="34">
        <f t="shared" si="20"/>
        <v>9.6</v>
      </c>
    </row>
    <row r="208" spans="2:6">
      <c r="B208" s="34">
        <v>99</v>
      </c>
      <c r="C208" s="34">
        <f t="shared" si="17"/>
        <v>42.57</v>
      </c>
      <c r="D208" s="34">
        <f t="shared" si="18"/>
        <v>38.423840399999996</v>
      </c>
      <c r="E208" s="34">
        <f t="shared" si="19"/>
        <v>5.1461596000000043</v>
      </c>
      <c r="F208" s="34">
        <f t="shared" si="20"/>
        <v>9.6</v>
      </c>
    </row>
    <row r="209" spans="2:6">
      <c r="B209" s="34">
        <v>100</v>
      </c>
      <c r="C209" s="34">
        <f t="shared" si="17"/>
        <v>43</v>
      </c>
      <c r="D209" s="34">
        <f t="shared" si="18"/>
        <v>40</v>
      </c>
      <c r="E209" s="34">
        <f t="shared" si="19"/>
        <v>4</v>
      </c>
      <c r="F209" s="34">
        <f t="shared" si="20"/>
        <v>9.6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K104"/>
  <sheetViews>
    <sheetView tabSelected="1" topLeftCell="E1" zoomScale="85" zoomScaleNormal="85" workbookViewId="0">
      <selection activeCell="M30" sqref="M30"/>
    </sheetView>
  </sheetViews>
  <sheetFormatPr defaultRowHeight="15"/>
  <cols>
    <col min="2" max="2" width="11.85546875" bestFit="1" customWidth="1"/>
    <col min="3" max="3" width="12" bestFit="1" customWidth="1"/>
    <col min="4" max="4" width="17.85546875" bestFit="1" customWidth="1"/>
    <col min="5" max="5" width="20" customWidth="1"/>
    <col min="6" max="6" width="20" bestFit="1" customWidth="1"/>
  </cols>
  <sheetData>
    <row r="3" spans="1:11">
      <c r="A3" s="28"/>
      <c r="B3" s="13" t="s">
        <v>16</v>
      </c>
      <c r="D3" s="13" t="s">
        <v>27</v>
      </c>
      <c r="E3" s="13" t="s">
        <v>47</v>
      </c>
      <c r="F3" s="13"/>
    </row>
    <row r="4" spans="1:11">
      <c r="A4" s="29" t="s">
        <v>1</v>
      </c>
      <c r="B4" s="11" t="s">
        <v>17</v>
      </c>
      <c r="C4" t="s">
        <v>54</v>
      </c>
      <c r="D4" s="11" t="s">
        <v>51</v>
      </c>
      <c r="E4" s="11" t="s">
        <v>46</v>
      </c>
      <c r="F4" s="11" t="s">
        <v>48</v>
      </c>
      <c r="G4" s="53" t="s">
        <v>53</v>
      </c>
      <c r="I4" s="54" t="s">
        <v>55</v>
      </c>
      <c r="J4" s="54" t="s">
        <v>56</v>
      </c>
      <c r="K4" s="54" t="s">
        <v>57</v>
      </c>
    </row>
    <row r="5" spans="1:11">
      <c r="A5" s="30">
        <v>1</v>
      </c>
      <c r="B5" s="26">
        <f>LN(2*A5)+1</f>
        <v>1.6931471805599454</v>
      </c>
      <c r="C5" s="38">
        <f>SQRT(A5)+1</f>
        <v>2</v>
      </c>
      <c r="D5" s="26">
        <v>1.3010299956639813</v>
      </c>
      <c r="E5" s="26">
        <v>1.4970885881119633</v>
      </c>
      <c r="F5" s="26">
        <v>2</v>
      </c>
      <c r="G5">
        <f>2*LN(A5)+1</f>
        <v>1</v>
      </c>
      <c r="I5">
        <f>CEILING(B5,1)</f>
        <v>2</v>
      </c>
      <c r="J5">
        <f>CEILING(C5,1)</f>
        <v>2</v>
      </c>
      <c r="K5">
        <f>CEILING(G5,1)</f>
        <v>1</v>
      </c>
    </row>
    <row r="6" spans="1:11">
      <c r="A6" s="31">
        <v>2</v>
      </c>
      <c r="B6" s="26">
        <f t="shared" ref="B6:B69" si="0">LN(2*A6)+1</f>
        <v>2.3862943611198908</v>
      </c>
      <c r="C6" s="38">
        <f t="shared" ref="C6:C69" si="1">SQRT(A6)+1</f>
        <v>2.4142135623730949</v>
      </c>
      <c r="D6" s="26">
        <v>1.6020599913279625</v>
      </c>
      <c r="E6" s="26">
        <v>1.9941771762239267</v>
      </c>
      <c r="F6" s="26">
        <v>2</v>
      </c>
      <c r="G6">
        <f t="shared" ref="G6:G69" si="2">2*LN(A6)+1</f>
        <v>2.3862943611198908</v>
      </c>
      <c r="I6">
        <f t="shared" ref="I6:I69" si="3">CEILING(B6,1)</f>
        <v>3</v>
      </c>
      <c r="J6">
        <f t="shared" ref="J6:J69" si="4">CEILING(C6,1)</f>
        <v>3</v>
      </c>
      <c r="K6">
        <f t="shared" ref="K6:K69" si="5">CEILING(G6,1)</f>
        <v>3</v>
      </c>
    </row>
    <row r="7" spans="1:11">
      <c r="A7" s="31">
        <v>3</v>
      </c>
      <c r="B7" s="26">
        <f t="shared" si="0"/>
        <v>2.791759469228055</v>
      </c>
      <c r="C7" s="38">
        <f t="shared" si="1"/>
        <v>2.7320508075688772</v>
      </c>
      <c r="D7" s="26">
        <v>1.7781512503836436</v>
      </c>
      <c r="E7" s="26">
        <v>2.2849553598058492</v>
      </c>
      <c r="F7" s="26">
        <v>3</v>
      </c>
      <c r="G7">
        <f t="shared" si="2"/>
        <v>3.1972245773362196</v>
      </c>
      <c r="I7">
        <f t="shared" si="3"/>
        <v>3</v>
      </c>
      <c r="J7">
        <f t="shared" si="4"/>
        <v>3</v>
      </c>
      <c r="K7">
        <f t="shared" si="5"/>
        <v>4</v>
      </c>
    </row>
    <row r="8" spans="1:11">
      <c r="A8" s="31">
        <v>4</v>
      </c>
      <c r="B8" s="26">
        <f t="shared" si="0"/>
        <v>3.0794415416798357</v>
      </c>
      <c r="C8" s="38">
        <f t="shared" si="1"/>
        <v>3</v>
      </c>
      <c r="D8" s="26">
        <v>1.9030899869919435</v>
      </c>
      <c r="E8" s="26">
        <v>2.4912657643358895</v>
      </c>
      <c r="F8" s="26">
        <v>3</v>
      </c>
      <c r="G8">
        <f t="shared" si="2"/>
        <v>3.7725887222397811</v>
      </c>
      <c r="I8">
        <f t="shared" si="3"/>
        <v>4</v>
      </c>
      <c r="J8">
        <f t="shared" si="4"/>
        <v>3</v>
      </c>
      <c r="K8">
        <f t="shared" si="5"/>
        <v>4</v>
      </c>
    </row>
    <row r="9" spans="1:11">
      <c r="A9" s="31">
        <v>5</v>
      </c>
      <c r="B9" s="26">
        <f t="shared" si="0"/>
        <v>3.3025850929940459</v>
      </c>
      <c r="C9" s="38">
        <f t="shared" si="1"/>
        <v>3.2360679774997898</v>
      </c>
      <c r="D9" s="26">
        <v>2</v>
      </c>
      <c r="E9" s="26">
        <v>2.651292546497023</v>
      </c>
      <c r="F9" s="26">
        <v>3</v>
      </c>
      <c r="G9">
        <f t="shared" si="2"/>
        <v>4.218875824868201</v>
      </c>
      <c r="I9">
        <f t="shared" si="3"/>
        <v>4</v>
      </c>
      <c r="J9">
        <f t="shared" si="4"/>
        <v>4</v>
      </c>
      <c r="K9">
        <f t="shared" si="5"/>
        <v>5</v>
      </c>
    </row>
    <row r="10" spans="1:11">
      <c r="A10" s="31">
        <v>6</v>
      </c>
      <c r="B10" s="26">
        <f t="shared" si="0"/>
        <v>3.4849066497880004</v>
      </c>
      <c r="C10" s="38">
        <f t="shared" si="1"/>
        <v>3.4494897427831779</v>
      </c>
      <c r="D10" s="26">
        <v>2.0791812460476251</v>
      </c>
      <c r="E10" s="26">
        <v>2.7820439479178125</v>
      </c>
      <c r="F10" s="26">
        <v>3</v>
      </c>
      <c r="G10">
        <f t="shared" si="2"/>
        <v>4.5835189384561099</v>
      </c>
      <c r="I10">
        <f t="shared" si="3"/>
        <v>4</v>
      </c>
      <c r="J10">
        <f t="shared" si="4"/>
        <v>4</v>
      </c>
      <c r="K10">
        <f t="shared" si="5"/>
        <v>5</v>
      </c>
    </row>
    <row r="11" spans="1:11">
      <c r="A11" s="31">
        <v>7</v>
      </c>
      <c r="B11" s="26">
        <f t="shared" si="0"/>
        <v>3.6390573296152584</v>
      </c>
      <c r="C11" s="38">
        <f t="shared" si="1"/>
        <v>3.6457513110645907</v>
      </c>
      <c r="D11" s="26">
        <v>2.1461280356782382</v>
      </c>
      <c r="E11" s="26">
        <v>2.8925926826467485</v>
      </c>
      <c r="F11" s="26">
        <v>3</v>
      </c>
      <c r="G11">
        <f t="shared" si="2"/>
        <v>4.8918202981106269</v>
      </c>
      <c r="I11">
        <f t="shared" si="3"/>
        <v>4</v>
      </c>
      <c r="J11">
        <f t="shared" si="4"/>
        <v>4</v>
      </c>
      <c r="K11">
        <f t="shared" si="5"/>
        <v>5</v>
      </c>
    </row>
    <row r="12" spans="1:11">
      <c r="A12" s="31">
        <v>8</v>
      </c>
      <c r="B12" s="26">
        <f t="shared" si="0"/>
        <v>3.7725887222397811</v>
      </c>
      <c r="C12" s="38">
        <f t="shared" si="1"/>
        <v>3.8284271247461903</v>
      </c>
      <c r="D12" s="26">
        <v>2.204119982655925</v>
      </c>
      <c r="E12" s="26">
        <v>2.9883543524478533</v>
      </c>
      <c r="F12" s="26">
        <v>3</v>
      </c>
      <c r="G12">
        <f t="shared" si="2"/>
        <v>5.1588830833596715</v>
      </c>
      <c r="I12">
        <f t="shared" si="3"/>
        <v>4</v>
      </c>
      <c r="J12">
        <f t="shared" si="4"/>
        <v>4</v>
      </c>
      <c r="K12">
        <f t="shared" si="5"/>
        <v>6</v>
      </c>
    </row>
    <row r="13" spans="1:11">
      <c r="A13" s="31">
        <v>9</v>
      </c>
      <c r="B13" s="26">
        <f t="shared" si="0"/>
        <v>3.8903717578961645</v>
      </c>
      <c r="C13" s="38">
        <f t="shared" si="1"/>
        <v>4</v>
      </c>
      <c r="D13" s="26">
        <v>2.255272505103306</v>
      </c>
      <c r="E13" s="26">
        <v>3.072822131499735</v>
      </c>
      <c r="F13" s="26">
        <v>4</v>
      </c>
      <c r="G13">
        <f t="shared" si="2"/>
        <v>5.3944491546724391</v>
      </c>
      <c r="I13">
        <f t="shared" si="3"/>
        <v>4</v>
      </c>
      <c r="J13">
        <f t="shared" si="4"/>
        <v>4</v>
      </c>
      <c r="K13">
        <f t="shared" si="5"/>
        <v>6</v>
      </c>
    </row>
    <row r="14" spans="1:11">
      <c r="A14" s="31">
        <v>10</v>
      </c>
      <c r="B14" s="26">
        <f t="shared" si="0"/>
        <v>3.9957322735539909</v>
      </c>
      <c r="C14" s="38">
        <f t="shared" si="1"/>
        <v>4.16227766016838</v>
      </c>
      <c r="D14" s="26">
        <v>2.3010299956639813</v>
      </c>
      <c r="E14" s="26">
        <v>3.1483811346089858</v>
      </c>
      <c r="F14" s="26">
        <v>4</v>
      </c>
      <c r="G14">
        <f t="shared" si="2"/>
        <v>5.6051701859880918</v>
      </c>
      <c r="I14">
        <f t="shared" si="3"/>
        <v>4</v>
      </c>
      <c r="J14">
        <f t="shared" si="4"/>
        <v>5</v>
      </c>
      <c r="K14">
        <f t="shared" si="5"/>
        <v>6</v>
      </c>
    </row>
    <row r="15" spans="1:11">
      <c r="A15" s="31">
        <v>11</v>
      </c>
      <c r="B15" s="26">
        <f t="shared" si="0"/>
        <v>4.0910424533583161</v>
      </c>
      <c r="C15" s="38">
        <f t="shared" si="1"/>
        <v>4.3166247903553998</v>
      </c>
      <c r="D15" s="26">
        <v>2.3424226808222062</v>
      </c>
      <c r="E15" s="26">
        <v>3.2167325670902613</v>
      </c>
      <c r="F15" s="26">
        <v>4</v>
      </c>
      <c r="G15">
        <f t="shared" si="2"/>
        <v>5.7957905455967413</v>
      </c>
      <c r="I15">
        <f t="shared" si="3"/>
        <v>5</v>
      </c>
      <c r="J15">
        <f t="shared" si="4"/>
        <v>5</v>
      </c>
      <c r="K15">
        <f t="shared" si="5"/>
        <v>6</v>
      </c>
    </row>
    <row r="16" spans="1:11">
      <c r="A16" s="31">
        <v>12</v>
      </c>
      <c r="B16" s="26">
        <f t="shared" si="0"/>
        <v>4.1780538303479453</v>
      </c>
      <c r="C16" s="38">
        <f t="shared" si="1"/>
        <v>4.4641016151377544</v>
      </c>
      <c r="D16" s="26">
        <v>2.3802112417116059</v>
      </c>
      <c r="E16" s="26">
        <v>3.2791325360297758</v>
      </c>
      <c r="F16" s="26">
        <v>4</v>
      </c>
      <c r="G16">
        <f t="shared" si="2"/>
        <v>5.9698132995760007</v>
      </c>
      <c r="I16">
        <f t="shared" si="3"/>
        <v>5</v>
      </c>
      <c r="J16">
        <f t="shared" si="4"/>
        <v>5</v>
      </c>
      <c r="K16">
        <f t="shared" si="5"/>
        <v>6</v>
      </c>
    </row>
    <row r="17" spans="1:11">
      <c r="A17" s="31">
        <v>13</v>
      </c>
      <c r="B17" s="26">
        <f t="shared" si="0"/>
        <v>4.2580965380214817</v>
      </c>
      <c r="C17" s="38">
        <f t="shared" si="1"/>
        <v>4.6055512754639896</v>
      </c>
      <c r="D17" s="26">
        <v>2.4149733479708182</v>
      </c>
      <c r="E17" s="26">
        <v>3.3365349429961499</v>
      </c>
      <c r="F17" s="26">
        <v>4</v>
      </c>
      <c r="G17">
        <f t="shared" si="2"/>
        <v>6.1298987149230735</v>
      </c>
      <c r="I17">
        <f t="shared" si="3"/>
        <v>5</v>
      </c>
      <c r="J17">
        <f t="shared" si="4"/>
        <v>5</v>
      </c>
      <c r="K17">
        <f t="shared" si="5"/>
        <v>7</v>
      </c>
    </row>
    <row r="18" spans="1:11">
      <c r="A18" s="31">
        <v>14</v>
      </c>
      <c r="B18" s="26">
        <f t="shared" si="0"/>
        <v>4.3322045101752042</v>
      </c>
      <c r="C18" s="38">
        <f t="shared" si="1"/>
        <v>4.7416573867739409</v>
      </c>
      <c r="D18" s="26">
        <v>2.4471580313422194</v>
      </c>
      <c r="E18" s="26">
        <v>3.3896812707587118</v>
      </c>
      <c r="F18" s="26">
        <v>4</v>
      </c>
      <c r="G18">
        <f t="shared" si="2"/>
        <v>6.2781146592305168</v>
      </c>
      <c r="I18">
        <f t="shared" si="3"/>
        <v>5</v>
      </c>
      <c r="J18">
        <f t="shared" si="4"/>
        <v>5</v>
      </c>
      <c r="K18">
        <f t="shared" si="5"/>
        <v>7</v>
      </c>
    </row>
    <row r="19" spans="1:11">
      <c r="A19" s="31">
        <v>15</v>
      </c>
      <c r="B19" s="26">
        <f t="shared" si="0"/>
        <v>4.4011973816621559</v>
      </c>
      <c r="C19" s="38">
        <f t="shared" si="1"/>
        <v>4.872983346207417</v>
      </c>
      <c r="D19" s="26">
        <v>2.4771212547196626</v>
      </c>
      <c r="E19" s="26">
        <v>3.4391593181909093</v>
      </c>
      <c r="F19" s="26">
        <v>4</v>
      </c>
      <c r="G19">
        <f t="shared" si="2"/>
        <v>6.4161004022044201</v>
      </c>
      <c r="I19">
        <f t="shared" si="3"/>
        <v>5</v>
      </c>
      <c r="J19">
        <f t="shared" si="4"/>
        <v>5</v>
      </c>
      <c r="K19">
        <f t="shared" si="5"/>
        <v>7</v>
      </c>
    </row>
    <row r="20" spans="1:11">
      <c r="A20" s="31">
        <v>16</v>
      </c>
      <c r="B20" s="26">
        <f t="shared" si="0"/>
        <v>4.465735902799727</v>
      </c>
      <c r="C20" s="38">
        <f t="shared" si="1"/>
        <v>5</v>
      </c>
      <c r="D20" s="26">
        <v>2.5051499783199063</v>
      </c>
      <c r="E20" s="26">
        <v>3.4854429405598166</v>
      </c>
      <c r="F20" s="26">
        <v>4</v>
      </c>
      <c r="G20">
        <f t="shared" si="2"/>
        <v>6.5451774444795623</v>
      </c>
      <c r="I20">
        <f t="shared" si="3"/>
        <v>5</v>
      </c>
      <c r="J20">
        <f t="shared" si="4"/>
        <v>5</v>
      </c>
      <c r="K20">
        <f t="shared" si="5"/>
        <v>7</v>
      </c>
    </row>
    <row r="21" spans="1:11">
      <c r="A21" s="31">
        <v>17</v>
      </c>
      <c r="B21" s="26">
        <f t="shared" si="0"/>
        <v>4.5263605246161616</v>
      </c>
      <c r="C21" s="38">
        <f t="shared" si="1"/>
        <v>5.1231056256176606</v>
      </c>
      <c r="D21" s="26">
        <v>2.5314789170422554</v>
      </c>
      <c r="E21" s="26">
        <v>3.5289197208292085</v>
      </c>
      <c r="F21" s="26">
        <v>4</v>
      </c>
      <c r="G21">
        <f t="shared" si="2"/>
        <v>6.6664266881124323</v>
      </c>
      <c r="I21">
        <f t="shared" si="3"/>
        <v>5</v>
      </c>
      <c r="J21">
        <f t="shared" si="4"/>
        <v>6</v>
      </c>
      <c r="K21">
        <f t="shared" si="5"/>
        <v>7</v>
      </c>
    </row>
    <row r="22" spans="1:11">
      <c r="A22" s="31">
        <v>18</v>
      </c>
      <c r="B22" s="26">
        <f t="shared" si="0"/>
        <v>4.5835189384561099</v>
      </c>
      <c r="C22" s="38">
        <f t="shared" si="1"/>
        <v>5.2426406871192848</v>
      </c>
      <c r="D22" s="26">
        <v>2.5563025007672873</v>
      </c>
      <c r="E22" s="26">
        <v>3.5699107196116984</v>
      </c>
      <c r="F22" s="26">
        <v>4</v>
      </c>
      <c r="G22">
        <f t="shared" si="2"/>
        <v>6.780743515792329</v>
      </c>
      <c r="I22">
        <f t="shared" si="3"/>
        <v>5</v>
      </c>
      <c r="J22">
        <f t="shared" si="4"/>
        <v>6</v>
      </c>
      <c r="K22">
        <f t="shared" si="5"/>
        <v>7</v>
      </c>
    </row>
    <row r="23" spans="1:11">
      <c r="A23" s="31">
        <v>19</v>
      </c>
      <c r="B23" s="26">
        <f t="shared" si="0"/>
        <v>4.6375861597263857</v>
      </c>
      <c r="C23" s="38">
        <f t="shared" si="1"/>
        <v>5.358898943540674</v>
      </c>
      <c r="D23" s="26">
        <v>2.5797835966168101</v>
      </c>
      <c r="E23" s="26">
        <v>3.6086848781715979</v>
      </c>
      <c r="F23" s="26">
        <v>4</v>
      </c>
      <c r="G23">
        <f t="shared" si="2"/>
        <v>6.8888779583328805</v>
      </c>
      <c r="I23">
        <f t="shared" si="3"/>
        <v>5</v>
      </c>
      <c r="J23">
        <f t="shared" si="4"/>
        <v>6</v>
      </c>
      <c r="K23">
        <f t="shared" si="5"/>
        <v>7</v>
      </c>
    </row>
    <row r="24" spans="1:11">
      <c r="A24" s="31">
        <v>20</v>
      </c>
      <c r="B24" s="26">
        <f t="shared" si="0"/>
        <v>4.6888794541139358</v>
      </c>
      <c r="C24" s="38">
        <f t="shared" si="1"/>
        <v>5.4721359549995796</v>
      </c>
      <c r="D24" s="26">
        <v>2.6020599913279625</v>
      </c>
      <c r="E24" s="26">
        <v>3.6454697227209492</v>
      </c>
      <c r="F24" s="26">
        <v>4</v>
      </c>
      <c r="G24">
        <f t="shared" si="2"/>
        <v>6.9914645471079817</v>
      </c>
      <c r="I24">
        <f t="shared" si="3"/>
        <v>5</v>
      </c>
      <c r="J24">
        <f t="shared" si="4"/>
        <v>6</v>
      </c>
      <c r="K24">
        <f t="shared" si="5"/>
        <v>7</v>
      </c>
    </row>
    <row r="25" spans="1:11">
      <c r="A25" s="31">
        <v>21</v>
      </c>
      <c r="B25" s="26">
        <f t="shared" si="0"/>
        <v>4.737669618283368</v>
      </c>
      <c r="C25" s="38">
        <f t="shared" si="1"/>
        <v>5.5825756949558398</v>
      </c>
      <c r="D25" s="26">
        <v>2.6232492903979008</v>
      </c>
      <c r="E25" s="26">
        <v>3.6804594543406344</v>
      </c>
      <c r="F25" s="26">
        <v>4</v>
      </c>
      <c r="G25">
        <f t="shared" si="2"/>
        <v>7.089044875446846</v>
      </c>
      <c r="I25">
        <f t="shared" si="3"/>
        <v>5</v>
      </c>
      <c r="J25">
        <f t="shared" si="4"/>
        <v>6</v>
      </c>
      <c r="K25">
        <f t="shared" si="5"/>
        <v>8</v>
      </c>
    </row>
    <row r="26" spans="1:11">
      <c r="A26" s="31">
        <v>22</v>
      </c>
      <c r="B26" s="26">
        <f t="shared" si="0"/>
        <v>4.7841896339182615</v>
      </c>
      <c r="C26" s="38">
        <f t="shared" si="1"/>
        <v>5.6904157598234297</v>
      </c>
      <c r="D26" s="26">
        <v>2.6434526764861874</v>
      </c>
      <c r="E26" s="26">
        <v>3.7138211552022247</v>
      </c>
      <c r="F26" s="26">
        <v>4</v>
      </c>
      <c r="G26">
        <f t="shared" si="2"/>
        <v>7.1820849067166321</v>
      </c>
      <c r="I26">
        <f t="shared" si="3"/>
        <v>5</v>
      </c>
      <c r="J26">
        <f t="shared" si="4"/>
        <v>6</v>
      </c>
      <c r="K26">
        <f t="shared" si="5"/>
        <v>8</v>
      </c>
    </row>
    <row r="27" spans="1:11">
      <c r="A27" s="31">
        <v>23</v>
      </c>
      <c r="B27" s="26">
        <f t="shared" si="0"/>
        <v>4.8286413964890951</v>
      </c>
      <c r="C27" s="38">
        <f t="shared" si="1"/>
        <v>5.7958315233127191</v>
      </c>
      <c r="D27" s="26">
        <v>2.6627578316815743</v>
      </c>
      <c r="E27" s="26">
        <v>3.7456996140853347</v>
      </c>
      <c r="F27" s="26">
        <v>4</v>
      </c>
      <c r="G27">
        <f t="shared" si="2"/>
        <v>7.2709884318582994</v>
      </c>
      <c r="I27">
        <f t="shared" si="3"/>
        <v>5</v>
      </c>
      <c r="J27">
        <f t="shared" si="4"/>
        <v>6</v>
      </c>
      <c r="K27">
        <f t="shared" si="5"/>
        <v>8</v>
      </c>
    </row>
    <row r="28" spans="1:11">
      <c r="A28" s="31">
        <v>24</v>
      </c>
      <c r="B28" s="26">
        <f t="shared" si="0"/>
        <v>4.8712010109078907</v>
      </c>
      <c r="C28" s="38">
        <f t="shared" si="1"/>
        <v>5.8989794855663558</v>
      </c>
      <c r="D28" s="26">
        <v>2.6812412373755872</v>
      </c>
      <c r="E28" s="26">
        <v>3.7762211241417392</v>
      </c>
      <c r="F28" s="26">
        <v>4</v>
      </c>
      <c r="G28">
        <f t="shared" si="2"/>
        <v>7.3561076606958915</v>
      </c>
      <c r="I28">
        <f t="shared" si="3"/>
        <v>5</v>
      </c>
      <c r="J28">
        <f t="shared" si="4"/>
        <v>6</v>
      </c>
      <c r="K28">
        <f t="shared" si="5"/>
        <v>8</v>
      </c>
    </row>
    <row r="29" spans="1:11">
      <c r="A29" s="31">
        <v>25</v>
      </c>
      <c r="B29" s="26">
        <f t="shared" si="0"/>
        <v>4.9120230054281464</v>
      </c>
      <c r="C29" s="38">
        <f t="shared" si="1"/>
        <v>6</v>
      </c>
      <c r="D29" s="26">
        <v>2.6989700043360187</v>
      </c>
      <c r="E29" s="26">
        <v>3.8054965048820826</v>
      </c>
      <c r="F29" s="26">
        <v>4</v>
      </c>
      <c r="G29">
        <f t="shared" si="2"/>
        <v>7.4377516497364011</v>
      </c>
      <c r="I29">
        <f t="shared" si="3"/>
        <v>5</v>
      </c>
      <c r="J29">
        <f t="shared" si="4"/>
        <v>6</v>
      </c>
      <c r="K29">
        <f t="shared" si="5"/>
        <v>8</v>
      </c>
    </row>
    <row r="30" spans="1:11">
      <c r="A30" s="31">
        <v>26</v>
      </c>
      <c r="B30" s="26">
        <f t="shared" si="0"/>
        <v>4.9512437185814271</v>
      </c>
      <c r="C30" s="38">
        <f t="shared" si="1"/>
        <v>6.0990195135927845</v>
      </c>
      <c r="D30" s="26">
        <v>2.7160033436347994</v>
      </c>
      <c r="E30" s="26">
        <v>3.8336235311081133</v>
      </c>
      <c r="F30" s="26">
        <v>4</v>
      </c>
      <c r="G30">
        <f t="shared" si="2"/>
        <v>7.5161930760429643</v>
      </c>
      <c r="I30">
        <f t="shared" si="3"/>
        <v>5</v>
      </c>
      <c r="J30">
        <f t="shared" si="4"/>
        <v>7</v>
      </c>
      <c r="K30">
        <f t="shared" si="5"/>
        <v>8</v>
      </c>
    </row>
    <row r="31" spans="1:11">
      <c r="A31" s="31">
        <v>27</v>
      </c>
      <c r="B31" s="26">
        <f t="shared" si="0"/>
        <v>4.9889840465642745</v>
      </c>
      <c r="C31" s="38">
        <f t="shared" si="1"/>
        <v>6.196152422706632</v>
      </c>
      <c r="D31" s="26">
        <v>2.7323937598229686</v>
      </c>
      <c r="E31" s="26">
        <v>3.8606889031936218</v>
      </c>
      <c r="F31" s="26">
        <v>4</v>
      </c>
      <c r="G31">
        <f t="shared" si="2"/>
        <v>7.5916737320086582</v>
      </c>
      <c r="I31">
        <f t="shared" si="3"/>
        <v>5</v>
      </c>
      <c r="J31">
        <f t="shared" si="4"/>
        <v>7</v>
      </c>
      <c r="K31">
        <f t="shared" si="5"/>
        <v>8</v>
      </c>
    </row>
    <row r="32" spans="1:11">
      <c r="A32" s="31">
        <v>28</v>
      </c>
      <c r="B32" s="26">
        <f t="shared" si="0"/>
        <v>5.0253516907351496</v>
      </c>
      <c r="C32" s="38">
        <f t="shared" si="1"/>
        <v>6.2915026221291814</v>
      </c>
      <c r="D32" s="26">
        <v>2.7481880270062007</v>
      </c>
      <c r="E32" s="26">
        <v>3.8867698588706752</v>
      </c>
      <c r="F32" s="26">
        <v>4</v>
      </c>
      <c r="G32">
        <f t="shared" si="2"/>
        <v>7.6644090203504076</v>
      </c>
      <c r="I32">
        <f t="shared" si="3"/>
        <v>6</v>
      </c>
      <c r="J32">
        <f t="shared" si="4"/>
        <v>7</v>
      </c>
      <c r="K32">
        <f t="shared" si="5"/>
        <v>8</v>
      </c>
    </row>
    <row r="33" spans="1:11">
      <c r="A33" s="31">
        <v>29</v>
      </c>
      <c r="B33" s="26">
        <f t="shared" si="0"/>
        <v>5.0604430105464191</v>
      </c>
      <c r="C33" s="38">
        <f t="shared" si="1"/>
        <v>6.3851648071345037</v>
      </c>
      <c r="D33" s="26">
        <v>2.7634279935629373</v>
      </c>
      <c r="E33" s="26">
        <v>3.9119355020546784</v>
      </c>
      <c r="F33" s="26">
        <v>4</v>
      </c>
      <c r="G33">
        <f t="shared" si="2"/>
        <v>7.7345916599729483</v>
      </c>
      <c r="I33">
        <f t="shared" si="3"/>
        <v>6</v>
      </c>
      <c r="J33">
        <f t="shared" si="4"/>
        <v>7</v>
      </c>
      <c r="K33">
        <f t="shared" si="5"/>
        <v>8</v>
      </c>
    </row>
    <row r="34" spans="1:11">
      <c r="A34" s="31">
        <v>30</v>
      </c>
      <c r="B34" s="26">
        <f t="shared" si="0"/>
        <v>5.0943445622221004</v>
      </c>
      <c r="C34" s="38">
        <f t="shared" si="1"/>
        <v>6.4772255750516612</v>
      </c>
      <c r="D34" s="26">
        <v>2.7781512503836439</v>
      </c>
      <c r="E34" s="26">
        <v>3.9362479063028721</v>
      </c>
      <c r="F34" s="26">
        <v>4</v>
      </c>
      <c r="G34">
        <f t="shared" si="2"/>
        <v>7.8023947633243109</v>
      </c>
      <c r="I34">
        <f t="shared" si="3"/>
        <v>6</v>
      </c>
      <c r="J34">
        <f t="shared" si="4"/>
        <v>7</v>
      </c>
      <c r="K34">
        <f t="shared" si="5"/>
        <v>8</v>
      </c>
    </row>
    <row r="35" spans="1:11">
      <c r="A35" s="31">
        <v>31</v>
      </c>
      <c r="B35" s="26">
        <f t="shared" si="0"/>
        <v>5.1271343850450917</v>
      </c>
      <c r="C35" s="38">
        <f t="shared" si="1"/>
        <v>6.5677643628300215</v>
      </c>
      <c r="D35" s="26">
        <v>2.7923916894982539</v>
      </c>
      <c r="E35" s="26">
        <v>3.9597630372716726</v>
      </c>
      <c r="F35" s="26">
        <v>4</v>
      </c>
      <c r="G35">
        <f t="shared" si="2"/>
        <v>7.8679744089702925</v>
      </c>
      <c r="I35">
        <f t="shared" si="3"/>
        <v>6</v>
      </c>
      <c r="J35">
        <f t="shared" si="4"/>
        <v>7</v>
      </c>
      <c r="K35">
        <f t="shared" si="5"/>
        <v>8</v>
      </c>
    </row>
    <row r="36" spans="1:11">
      <c r="A36" s="31">
        <v>32</v>
      </c>
      <c r="B36" s="26">
        <f t="shared" si="0"/>
        <v>5.1588830833596715</v>
      </c>
      <c r="C36" s="38">
        <f t="shared" si="1"/>
        <v>6.6568542494923806</v>
      </c>
      <c r="D36" s="26">
        <v>2.8061799739838871</v>
      </c>
      <c r="E36" s="26">
        <v>3.9825315286717791</v>
      </c>
      <c r="F36" s="26">
        <v>4</v>
      </c>
      <c r="G36">
        <f t="shared" si="2"/>
        <v>7.9314718055994531</v>
      </c>
      <c r="I36">
        <f t="shared" si="3"/>
        <v>6</v>
      </c>
      <c r="J36">
        <f t="shared" si="4"/>
        <v>7</v>
      </c>
      <c r="K36">
        <f t="shared" si="5"/>
        <v>8</v>
      </c>
    </row>
    <row r="37" spans="1:11">
      <c r="A37" s="31">
        <v>33</v>
      </c>
      <c r="B37" s="26">
        <f t="shared" si="0"/>
        <v>5.1896547420264252</v>
      </c>
      <c r="C37" s="38">
        <f t="shared" si="1"/>
        <v>6.7445626465380286</v>
      </c>
      <c r="D37" s="26">
        <v>2.8195439355418688</v>
      </c>
      <c r="E37" s="26">
        <v>4.0045993387841472</v>
      </c>
      <c r="F37" s="26">
        <v>5</v>
      </c>
      <c r="G37">
        <f t="shared" si="2"/>
        <v>7.9930151229329605</v>
      </c>
      <c r="I37">
        <f t="shared" si="3"/>
        <v>6</v>
      </c>
      <c r="J37">
        <f t="shared" si="4"/>
        <v>7</v>
      </c>
      <c r="K37">
        <f t="shared" si="5"/>
        <v>8</v>
      </c>
    </row>
    <row r="38" spans="1:11">
      <c r="A38" s="31">
        <v>34</v>
      </c>
      <c r="B38" s="26">
        <f t="shared" si="0"/>
        <v>5.219507705176107</v>
      </c>
      <c r="C38" s="38">
        <f t="shared" si="1"/>
        <v>6.8309518948453007</v>
      </c>
      <c r="D38" s="26">
        <v>2.8325089127062366</v>
      </c>
      <c r="E38" s="26">
        <v>4.0260083089411722</v>
      </c>
      <c r="F38" s="26">
        <v>5</v>
      </c>
      <c r="G38">
        <f t="shared" si="2"/>
        <v>8.0527210492323231</v>
      </c>
      <c r="I38">
        <f t="shared" si="3"/>
        <v>6</v>
      </c>
      <c r="J38">
        <f t="shared" si="4"/>
        <v>7</v>
      </c>
      <c r="K38">
        <f t="shared" si="5"/>
        <v>9</v>
      </c>
    </row>
    <row r="39" spans="1:11">
      <c r="A39" s="31">
        <v>35</v>
      </c>
      <c r="B39" s="26">
        <f t="shared" si="0"/>
        <v>5.2484952420493594</v>
      </c>
      <c r="C39" s="38">
        <f t="shared" si="1"/>
        <v>6.9160797830996161</v>
      </c>
      <c r="D39" s="26">
        <v>2.8450980400142569</v>
      </c>
      <c r="E39" s="26">
        <v>4.0467966410318077</v>
      </c>
      <c r="F39" s="26">
        <v>5</v>
      </c>
      <c r="G39">
        <f t="shared" si="2"/>
        <v>8.1106961229788261</v>
      </c>
      <c r="I39">
        <f t="shared" si="3"/>
        <v>6</v>
      </c>
      <c r="J39">
        <f t="shared" si="4"/>
        <v>7</v>
      </c>
      <c r="K39">
        <f t="shared" si="5"/>
        <v>9</v>
      </c>
    </row>
    <row r="40" spans="1:11">
      <c r="A40" s="31">
        <v>36</v>
      </c>
      <c r="B40" s="26">
        <f t="shared" si="0"/>
        <v>5.2766661190160553</v>
      </c>
      <c r="C40" s="38">
        <f t="shared" si="1"/>
        <v>7</v>
      </c>
      <c r="D40" s="26">
        <v>2.8573324964312685</v>
      </c>
      <c r="E40" s="26">
        <v>4.0669993077236617</v>
      </c>
      <c r="F40" s="26">
        <v>5</v>
      </c>
      <c r="G40">
        <f t="shared" si="2"/>
        <v>8.1670378769122198</v>
      </c>
      <c r="I40">
        <f t="shared" si="3"/>
        <v>6</v>
      </c>
      <c r="J40">
        <f t="shared" si="4"/>
        <v>7</v>
      </c>
      <c r="K40">
        <f t="shared" si="5"/>
        <v>9</v>
      </c>
    </row>
    <row r="41" spans="1:11">
      <c r="A41" s="31">
        <v>37</v>
      </c>
      <c r="B41" s="26">
        <f t="shared" si="0"/>
        <v>5.3040650932041702</v>
      </c>
      <c r="C41" s="38">
        <f t="shared" si="1"/>
        <v>7.0827625302982193</v>
      </c>
      <c r="D41" s="26">
        <v>2.8692317197309762</v>
      </c>
      <c r="E41" s="26">
        <v>4.0866484064675728</v>
      </c>
      <c r="F41" s="26">
        <v>5</v>
      </c>
      <c r="G41">
        <f t="shared" si="2"/>
        <v>8.2218358252884478</v>
      </c>
      <c r="I41">
        <f t="shared" si="3"/>
        <v>6</v>
      </c>
      <c r="J41">
        <f t="shared" si="4"/>
        <v>8</v>
      </c>
      <c r="K41">
        <f t="shared" si="5"/>
        <v>9</v>
      </c>
    </row>
    <row r="42" spans="1:11">
      <c r="A42" s="31">
        <v>38</v>
      </c>
      <c r="B42" s="26">
        <f t="shared" si="0"/>
        <v>5.3307333402863311</v>
      </c>
      <c r="C42" s="38">
        <f t="shared" si="1"/>
        <v>7.164414002968976</v>
      </c>
      <c r="D42" s="26">
        <v>2.8808135922807914</v>
      </c>
      <c r="E42" s="26">
        <v>4.1057734662835612</v>
      </c>
      <c r="F42" s="26">
        <v>5</v>
      </c>
      <c r="G42">
        <f t="shared" si="2"/>
        <v>8.2751723194527713</v>
      </c>
      <c r="I42">
        <f t="shared" si="3"/>
        <v>6</v>
      </c>
      <c r="J42">
        <f t="shared" si="4"/>
        <v>8</v>
      </c>
      <c r="K42">
        <f t="shared" si="5"/>
        <v>9</v>
      </c>
    </row>
    <row r="43" spans="1:11">
      <c r="A43" s="31">
        <v>39</v>
      </c>
      <c r="B43" s="26">
        <f t="shared" si="0"/>
        <v>5.3567088266895917</v>
      </c>
      <c r="C43" s="38">
        <f t="shared" si="1"/>
        <v>7.2449979983983983</v>
      </c>
      <c r="D43" s="26">
        <v>2.8920946026904804</v>
      </c>
      <c r="E43" s="26">
        <v>4.1244017146900358</v>
      </c>
      <c r="F43" s="26">
        <v>5</v>
      </c>
      <c r="G43">
        <f t="shared" si="2"/>
        <v>8.3271232922592926</v>
      </c>
      <c r="I43">
        <f t="shared" si="3"/>
        <v>6</v>
      </c>
      <c r="J43">
        <f t="shared" si="4"/>
        <v>8</v>
      </c>
      <c r="K43">
        <f t="shared" si="5"/>
        <v>9</v>
      </c>
    </row>
    <row r="44" spans="1:11">
      <c r="A44" s="31">
        <v>40</v>
      </c>
      <c r="B44" s="26">
        <f t="shared" si="0"/>
        <v>5.3820266346738812</v>
      </c>
      <c r="C44" s="38">
        <f t="shared" si="1"/>
        <v>7.324555320336759</v>
      </c>
      <c r="D44" s="26">
        <v>2.9030899869919438</v>
      </c>
      <c r="E44" s="26">
        <v>4.1425583108329125</v>
      </c>
      <c r="F44" s="26">
        <v>5</v>
      </c>
      <c r="G44">
        <f t="shared" si="2"/>
        <v>8.3777589082278716</v>
      </c>
      <c r="I44">
        <f t="shared" si="3"/>
        <v>6</v>
      </c>
      <c r="J44">
        <f t="shared" si="4"/>
        <v>8</v>
      </c>
      <c r="K44">
        <f t="shared" si="5"/>
        <v>9</v>
      </c>
    </row>
    <row r="45" spans="1:11">
      <c r="A45" s="31">
        <v>41</v>
      </c>
      <c r="B45" s="26">
        <f t="shared" si="0"/>
        <v>5.4067192472642533</v>
      </c>
      <c r="C45" s="38">
        <f t="shared" si="1"/>
        <v>7.4031242374328485</v>
      </c>
      <c r="D45" s="26">
        <v>2.9138138523837167</v>
      </c>
      <c r="E45" s="26">
        <v>4.1602665498239855</v>
      </c>
      <c r="F45" s="26">
        <v>5</v>
      </c>
      <c r="G45">
        <f t="shared" si="2"/>
        <v>8.4271441334086159</v>
      </c>
      <c r="I45">
        <f t="shared" si="3"/>
        <v>6</v>
      </c>
      <c r="J45">
        <f t="shared" si="4"/>
        <v>8</v>
      </c>
      <c r="K45">
        <f t="shared" si="5"/>
        <v>9</v>
      </c>
    </row>
    <row r="46" spans="1:11">
      <c r="A46" s="31">
        <v>42</v>
      </c>
      <c r="B46" s="26">
        <f t="shared" si="0"/>
        <v>5.4308167988433134</v>
      </c>
      <c r="C46" s="38">
        <f t="shared" si="1"/>
        <v>7.4807406984078604</v>
      </c>
      <c r="D46" s="26">
        <v>2.9242792860618816</v>
      </c>
      <c r="E46" s="26">
        <v>4.1775480424525977</v>
      </c>
      <c r="F46" s="26">
        <v>5</v>
      </c>
      <c r="G46">
        <f t="shared" si="2"/>
        <v>8.4753392365667359</v>
      </c>
      <c r="I46">
        <f t="shared" si="3"/>
        <v>6</v>
      </c>
      <c r="J46">
        <f t="shared" si="4"/>
        <v>8</v>
      </c>
      <c r="K46">
        <f t="shared" si="5"/>
        <v>9</v>
      </c>
    </row>
    <row r="47" spans="1:11">
      <c r="A47" s="31">
        <v>43</v>
      </c>
      <c r="B47" s="26">
        <f t="shared" si="0"/>
        <v>5.4543472962535073</v>
      </c>
      <c r="C47" s="38">
        <f t="shared" si="1"/>
        <v>7.5574385243020004</v>
      </c>
      <c r="D47" s="26">
        <v>2.9344984512435675</v>
      </c>
      <c r="E47" s="26">
        <v>4.1944228737485378</v>
      </c>
      <c r="F47" s="26">
        <v>5</v>
      </c>
      <c r="G47">
        <f t="shared" si="2"/>
        <v>8.5224002313871239</v>
      </c>
      <c r="I47">
        <f t="shared" si="3"/>
        <v>6</v>
      </c>
      <c r="J47">
        <f t="shared" si="4"/>
        <v>8</v>
      </c>
      <c r="K47">
        <f t="shared" si="5"/>
        <v>9</v>
      </c>
    </row>
    <row r="48" spans="1:11">
      <c r="A48" s="31">
        <v>44</v>
      </c>
      <c r="B48" s="26">
        <f t="shared" si="0"/>
        <v>5.4773368144782069</v>
      </c>
      <c r="C48" s="38">
        <f t="shared" si="1"/>
        <v>7.6332495807107996</v>
      </c>
      <c r="D48" s="26">
        <v>2.9444826721501687</v>
      </c>
      <c r="E48" s="26">
        <v>4.210909743314188</v>
      </c>
      <c r="F48" s="26">
        <v>5</v>
      </c>
      <c r="G48">
        <f t="shared" si="2"/>
        <v>8.5683792678365229</v>
      </c>
      <c r="I48">
        <f t="shared" si="3"/>
        <v>6</v>
      </c>
      <c r="J48">
        <f t="shared" si="4"/>
        <v>8</v>
      </c>
      <c r="K48">
        <f t="shared" si="5"/>
        <v>9</v>
      </c>
    </row>
    <row r="49" spans="1:11">
      <c r="A49" s="31">
        <v>45</v>
      </c>
      <c r="B49" s="26">
        <f t="shared" si="0"/>
        <v>5.499809670330265</v>
      </c>
      <c r="C49" s="38">
        <f t="shared" si="1"/>
        <v>7.7082039324993694</v>
      </c>
      <c r="D49" s="26">
        <v>2.9542425094393252</v>
      </c>
      <c r="E49" s="26">
        <v>4.2270260898847951</v>
      </c>
      <c r="F49" s="26">
        <v>5</v>
      </c>
      <c r="G49">
        <f t="shared" si="2"/>
        <v>8.6133249795406392</v>
      </c>
      <c r="I49">
        <f t="shared" si="3"/>
        <v>6</v>
      </c>
      <c r="J49">
        <f t="shared" si="4"/>
        <v>8</v>
      </c>
      <c r="K49">
        <f t="shared" si="5"/>
        <v>9</v>
      </c>
    </row>
    <row r="50" spans="1:11">
      <c r="A50" s="31">
        <v>46</v>
      </c>
      <c r="B50" s="26">
        <f t="shared" si="0"/>
        <v>5.5217885770490405</v>
      </c>
      <c r="C50" s="38">
        <f t="shared" si="1"/>
        <v>7.7823299831252681</v>
      </c>
      <c r="D50" s="26">
        <v>2.9637878273455556</v>
      </c>
      <c r="E50" s="26">
        <v>4.242788202197298</v>
      </c>
      <c r="F50" s="26">
        <v>5</v>
      </c>
      <c r="G50">
        <f t="shared" si="2"/>
        <v>8.6572827929781901</v>
      </c>
      <c r="I50">
        <f t="shared" si="3"/>
        <v>6</v>
      </c>
      <c r="J50">
        <f t="shared" si="4"/>
        <v>8</v>
      </c>
      <c r="K50">
        <f t="shared" si="5"/>
        <v>9</v>
      </c>
    </row>
    <row r="51" spans="1:11">
      <c r="A51" s="31">
        <v>47</v>
      </c>
      <c r="B51" s="26">
        <f t="shared" si="0"/>
        <v>5.5432947822700038</v>
      </c>
      <c r="C51" s="38">
        <f t="shared" si="1"/>
        <v>7.8556546004010439</v>
      </c>
      <c r="D51" s="26">
        <v>2.9731278535996983</v>
      </c>
      <c r="E51" s="26">
        <v>4.2582113179348511</v>
      </c>
      <c r="F51" s="26">
        <v>5</v>
      </c>
      <c r="G51">
        <f t="shared" si="2"/>
        <v>8.7002952034201169</v>
      </c>
      <c r="I51">
        <f t="shared" si="3"/>
        <v>6</v>
      </c>
      <c r="J51">
        <f t="shared" si="4"/>
        <v>8</v>
      </c>
      <c r="K51">
        <f t="shared" si="5"/>
        <v>9</v>
      </c>
    </row>
    <row r="52" spans="1:11">
      <c r="A52" s="31">
        <v>48</v>
      </c>
      <c r="B52" s="26">
        <f t="shared" si="0"/>
        <v>5.5643481914678361</v>
      </c>
      <c r="C52" s="38">
        <f t="shared" si="1"/>
        <v>7.9282032302755088</v>
      </c>
      <c r="D52" s="26">
        <v>2.9822712330395684</v>
      </c>
      <c r="E52" s="26">
        <v>4.2733097122537025</v>
      </c>
      <c r="F52" s="26">
        <v>5</v>
      </c>
      <c r="G52">
        <f t="shared" si="2"/>
        <v>8.7424020218157814</v>
      </c>
      <c r="I52">
        <f t="shared" si="3"/>
        <v>6</v>
      </c>
      <c r="J52">
        <f t="shared" si="4"/>
        <v>8</v>
      </c>
      <c r="K52">
        <f t="shared" si="5"/>
        <v>9</v>
      </c>
    </row>
    <row r="53" spans="1:11">
      <c r="A53" s="31">
        <v>49</v>
      </c>
      <c r="B53" s="26">
        <f t="shared" si="0"/>
        <v>5.5849674786705723</v>
      </c>
      <c r="C53" s="38">
        <f t="shared" si="1"/>
        <v>8</v>
      </c>
      <c r="D53" s="26">
        <v>2.9912260756924951</v>
      </c>
      <c r="E53" s="26">
        <v>4.2880967771815337</v>
      </c>
      <c r="F53" s="26">
        <v>5</v>
      </c>
      <c r="G53">
        <f t="shared" si="2"/>
        <v>8.7836405962212538</v>
      </c>
      <c r="I53">
        <f t="shared" si="3"/>
        <v>6</v>
      </c>
      <c r="J53">
        <f t="shared" si="4"/>
        <v>8</v>
      </c>
      <c r="K53">
        <f t="shared" si="5"/>
        <v>9</v>
      </c>
    </row>
    <row r="54" spans="1:11">
      <c r="A54" s="31">
        <v>50</v>
      </c>
      <c r="B54" s="26">
        <f t="shared" si="0"/>
        <v>5.6051701859880918</v>
      </c>
      <c r="C54" s="38">
        <f t="shared" si="1"/>
        <v>8.0710678118654755</v>
      </c>
      <c r="D54" s="26">
        <v>3</v>
      </c>
      <c r="E54" s="26">
        <v>4.3025850929940459</v>
      </c>
      <c r="F54" s="26">
        <v>5</v>
      </c>
      <c r="G54">
        <f t="shared" si="2"/>
        <v>8.8240460108562928</v>
      </c>
      <c r="I54">
        <f t="shared" si="3"/>
        <v>6</v>
      </c>
      <c r="J54">
        <f t="shared" si="4"/>
        <v>9</v>
      </c>
      <c r="K54">
        <f t="shared" si="5"/>
        <v>9</v>
      </c>
    </row>
    <row r="55" spans="1:11">
      <c r="A55" s="31">
        <v>51</v>
      </c>
      <c r="B55" s="26">
        <f t="shared" si="0"/>
        <v>5.6249728132842707</v>
      </c>
      <c r="C55" s="38">
        <f t="shared" si="1"/>
        <v>8.1414284285428504</v>
      </c>
      <c r="D55" s="26">
        <v>3.0086001717619175</v>
      </c>
      <c r="E55" s="26">
        <v>4.3167864925230939</v>
      </c>
      <c r="F55" s="26">
        <v>5</v>
      </c>
      <c r="G55">
        <f t="shared" si="2"/>
        <v>8.8636512654486523</v>
      </c>
      <c r="I55">
        <f t="shared" si="3"/>
        <v>6</v>
      </c>
      <c r="J55">
        <f t="shared" si="4"/>
        <v>9</v>
      </c>
      <c r="K55">
        <f t="shared" si="5"/>
        <v>9</v>
      </c>
    </row>
    <row r="56" spans="1:11">
      <c r="A56" s="31">
        <v>52</v>
      </c>
      <c r="B56" s="26">
        <f t="shared" si="0"/>
        <v>5.6443908991413725</v>
      </c>
      <c r="C56" s="38">
        <f t="shared" si="1"/>
        <v>8.2111025509279791</v>
      </c>
      <c r="D56" s="26">
        <v>3.0170333392987803</v>
      </c>
      <c r="E56" s="26">
        <v>4.3307121192200766</v>
      </c>
      <c r="F56" s="26">
        <v>5</v>
      </c>
      <c r="G56">
        <f t="shared" si="2"/>
        <v>8.9024874371628542</v>
      </c>
      <c r="I56">
        <f t="shared" si="3"/>
        <v>6</v>
      </c>
      <c r="J56">
        <f t="shared" si="4"/>
        <v>9</v>
      </c>
      <c r="K56">
        <f t="shared" si="5"/>
        <v>9</v>
      </c>
    </row>
    <row r="57" spans="1:11">
      <c r="A57" s="31">
        <v>53</v>
      </c>
      <c r="B57" s="26">
        <f t="shared" si="0"/>
        <v>5.6634390941120669</v>
      </c>
      <c r="C57" s="38">
        <f t="shared" si="1"/>
        <v>8.2801098892805172</v>
      </c>
      <c r="D57" s="26">
        <v>3.0253058652647704</v>
      </c>
      <c r="E57" s="26">
        <v>4.3443724796884187</v>
      </c>
      <c r="F57" s="26">
        <v>5</v>
      </c>
      <c r="G57">
        <f t="shared" si="2"/>
        <v>8.9405838271042448</v>
      </c>
      <c r="I57">
        <f t="shared" si="3"/>
        <v>6</v>
      </c>
      <c r="J57">
        <f t="shared" si="4"/>
        <v>9</v>
      </c>
      <c r="K57">
        <f t="shared" si="5"/>
        <v>9</v>
      </c>
    </row>
    <row r="58" spans="1:11">
      <c r="A58" s="31">
        <v>54</v>
      </c>
      <c r="B58" s="26">
        <f t="shared" si="0"/>
        <v>5.6821312271242199</v>
      </c>
      <c r="C58" s="38">
        <f t="shared" si="1"/>
        <v>8.3484692283495345</v>
      </c>
      <c r="D58" s="26">
        <v>3.0334237554869499</v>
      </c>
      <c r="E58" s="26">
        <v>4.3577774913055851</v>
      </c>
      <c r="F58" s="26">
        <v>5</v>
      </c>
      <c r="G58">
        <f t="shared" si="2"/>
        <v>8.977968093128549</v>
      </c>
      <c r="I58">
        <f t="shared" si="3"/>
        <v>6</v>
      </c>
      <c r="J58">
        <f t="shared" si="4"/>
        <v>9</v>
      </c>
      <c r="K58">
        <f t="shared" si="5"/>
        <v>9</v>
      </c>
    </row>
    <row r="59" spans="1:11">
      <c r="A59" s="31">
        <v>55</v>
      </c>
      <c r="B59" s="26">
        <f t="shared" si="0"/>
        <v>5.7004803657924166</v>
      </c>
      <c r="C59" s="38">
        <f t="shared" si="1"/>
        <v>8.416198487095663</v>
      </c>
      <c r="D59" s="26">
        <v>3.0413926851582249</v>
      </c>
      <c r="E59" s="26">
        <v>4.3709365254753205</v>
      </c>
      <c r="F59" s="26">
        <v>5</v>
      </c>
      <c r="G59">
        <f t="shared" si="2"/>
        <v>9.0146663704649423</v>
      </c>
      <c r="I59">
        <f t="shared" si="3"/>
        <v>6</v>
      </c>
      <c r="J59">
        <f t="shared" si="4"/>
        <v>9</v>
      </c>
      <c r="K59">
        <f t="shared" si="5"/>
        <v>10</v>
      </c>
    </row>
    <row r="60" spans="1:11">
      <c r="A60" s="31">
        <v>56</v>
      </c>
      <c r="B60" s="26">
        <f t="shared" si="0"/>
        <v>5.7184988712950942</v>
      </c>
      <c r="C60" s="38">
        <f t="shared" si="1"/>
        <v>8.4833147735478818</v>
      </c>
      <c r="D60" s="26">
        <v>3.0492180226701815</v>
      </c>
      <c r="E60" s="26">
        <v>4.3838584469826376</v>
      </c>
      <c r="F60" s="26">
        <v>5</v>
      </c>
      <c r="G60">
        <f t="shared" si="2"/>
        <v>9.0507033814702993</v>
      </c>
      <c r="I60">
        <f t="shared" si="3"/>
        <v>6</v>
      </c>
      <c r="J60">
        <f t="shared" si="4"/>
        <v>9</v>
      </c>
      <c r="K60">
        <f t="shared" si="5"/>
        <v>10</v>
      </c>
    </row>
    <row r="61" spans="1:11">
      <c r="A61" s="31">
        <v>57</v>
      </c>
      <c r="B61" s="26">
        <f t="shared" si="0"/>
        <v>5.7361984483944957</v>
      </c>
      <c r="C61" s="38">
        <f t="shared" si="1"/>
        <v>8.5498344352707498</v>
      </c>
      <c r="D61" s="26">
        <v>3.0569048513364727</v>
      </c>
      <c r="E61" s="26">
        <v>4.3965516498654846</v>
      </c>
      <c r="F61" s="26">
        <v>5</v>
      </c>
      <c r="G61">
        <f t="shared" si="2"/>
        <v>9.0861025356691005</v>
      </c>
      <c r="I61">
        <f t="shared" si="3"/>
        <v>6</v>
      </c>
      <c r="J61">
        <f t="shared" si="4"/>
        <v>9</v>
      </c>
      <c r="K61">
        <f t="shared" si="5"/>
        <v>10</v>
      </c>
    </row>
    <row r="62" spans="1:11">
      <c r="A62" s="31">
        <v>58</v>
      </c>
      <c r="B62" s="26">
        <f t="shared" si="0"/>
        <v>5.7535901911063645</v>
      </c>
      <c r="C62" s="38">
        <f t="shared" si="1"/>
        <v>8.6157731058639087</v>
      </c>
      <c r="D62" s="26">
        <v>3.0644579892269186</v>
      </c>
      <c r="E62" s="26">
        <v>4.4090240901666418</v>
      </c>
      <c r="F62" s="26">
        <v>5</v>
      </c>
      <c r="G62">
        <f t="shared" si="2"/>
        <v>9.1208860210928382</v>
      </c>
      <c r="I62">
        <f t="shared" si="3"/>
        <v>6</v>
      </c>
      <c r="J62">
        <f t="shared" si="4"/>
        <v>9</v>
      </c>
      <c r="K62">
        <f t="shared" si="5"/>
        <v>10</v>
      </c>
    </row>
    <row r="63" spans="1:11">
      <c r="A63" s="31">
        <v>59</v>
      </c>
      <c r="B63" s="26">
        <f t="shared" si="0"/>
        <v>5.7706846244656651</v>
      </c>
      <c r="C63" s="38">
        <f t="shared" si="1"/>
        <v>8.6811457478686087</v>
      </c>
      <c r="D63" s="26">
        <v>3.0718820073061255</v>
      </c>
      <c r="E63" s="26">
        <v>4.4212833158858951</v>
      </c>
      <c r="F63" s="26">
        <v>5</v>
      </c>
      <c r="G63">
        <f t="shared" si="2"/>
        <v>9.1550748878114394</v>
      </c>
      <c r="I63">
        <f t="shared" si="3"/>
        <v>6</v>
      </c>
      <c r="J63">
        <f t="shared" si="4"/>
        <v>9</v>
      </c>
      <c r="K63">
        <f t="shared" si="5"/>
        <v>10</v>
      </c>
    </row>
    <row r="64" spans="1:11">
      <c r="A64" s="31">
        <v>60</v>
      </c>
      <c r="B64" s="26">
        <f t="shared" si="0"/>
        <v>5.7874917427820458</v>
      </c>
      <c r="C64" s="38">
        <f t="shared" si="1"/>
        <v>8.745966692414834</v>
      </c>
      <c r="D64" s="26">
        <v>3.0791812460476247</v>
      </c>
      <c r="E64" s="26">
        <v>4.433336494414835</v>
      </c>
      <c r="F64" s="26">
        <v>5</v>
      </c>
      <c r="G64">
        <f t="shared" si="2"/>
        <v>9.1886891244442008</v>
      </c>
      <c r="I64">
        <f t="shared" si="3"/>
        <v>6</v>
      </c>
      <c r="J64">
        <f t="shared" si="4"/>
        <v>9</v>
      </c>
      <c r="K64">
        <f t="shared" si="5"/>
        <v>10</v>
      </c>
    </row>
    <row r="65" spans="1:11">
      <c r="A65" s="31">
        <v>61</v>
      </c>
      <c r="B65" s="26">
        <f t="shared" si="0"/>
        <v>5.8040210447332568</v>
      </c>
      <c r="C65" s="38">
        <f t="shared" si="1"/>
        <v>8.810249675906654</v>
      </c>
      <c r="D65" s="26">
        <v>3.0863598306747484</v>
      </c>
      <c r="E65" s="26">
        <v>4.445190437704003</v>
      </c>
      <c r="F65" s="26">
        <v>5</v>
      </c>
      <c r="G65">
        <f t="shared" si="2"/>
        <v>9.2217477283466227</v>
      </c>
      <c r="I65">
        <f t="shared" si="3"/>
        <v>6</v>
      </c>
      <c r="J65">
        <f t="shared" si="4"/>
        <v>9</v>
      </c>
      <c r="K65">
        <f t="shared" si="5"/>
        <v>10</v>
      </c>
    </row>
    <row r="66" spans="1:11">
      <c r="A66" s="31">
        <v>62</v>
      </c>
      <c r="B66" s="26">
        <f t="shared" si="0"/>
        <v>5.8202815656050371</v>
      </c>
      <c r="C66" s="38">
        <f t="shared" si="1"/>
        <v>8.8740078740118111</v>
      </c>
      <c r="D66" s="26">
        <v>3.0934216851622351</v>
      </c>
      <c r="E66" s="26">
        <v>4.4568516253836359</v>
      </c>
      <c r="F66" s="26">
        <v>5</v>
      </c>
      <c r="G66">
        <f t="shared" si="2"/>
        <v>9.2542687700901833</v>
      </c>
      <c r="I66">
        <f t="shared" si="3"/>
        <v>6</v>
      </c>
      <c r="J66">
        <f t="shared" si="4"/>
        <v>9</v>
      </c>
      <c r="K66">
        <f t="shared" si="5"/>
        <v>10</v>
      </c>
    </row>
    <row r="67" spans="1:11">
      <c r="A67" s="31">
        <v>63</v>
      </c>
      <c r="B67" s="26">
        <f t="shared" si="0"/>
        <v>5.836281906951478</v>
      </c>
      <c r="C67" s="38">
        <f t="shared" si="1"/>
        <v>8.937253933193773</v>
      </c>
      <c r="D67" s="26">
        <v>3.1003705451175629</v>
      </c>
      <c r="E67" s="26">
        <v>4.4683262260345202</v>
      </c>
      <c r="F67" s="26">
        <v>5</v>
      </c>
      <c r="G67">
        <f t="shared" si="2"/>
        <v>9.2862694527830651</v>
      </c>
      <c r="I67">
        <f t="shared" si="3"/>
        <v>6</v>
      </c>
      <c r="J67">
        <f t="shared" si="4"/>
        <v>9</v>
      </c>
      <c r="K67">
        <f t="shared" si="5"/>
        <v>10</v>
      </c>
    </row>
    <row r="68" spans="1:11">
      <c r="A68" s="31">
        <v>64</v>
      </c>
      <c r="B68" s="26">
        <f t="shared" si="0"/>
        <v>5.8520302639196169</v>
      </c>
      <c r="C68" s="38">
        <f t="shared" si="1"/>
        <v>9</v>
      </c>
      <c r="D68" s="26">
        <v>3.1072099696478683</v>
      </c>
      <c r="E68" s="26">
        <v>4.4796201167837424</v>
      </c>
      <c r="F68" s="26">
        <v>5</v>
      </c>
      <c r="G68">
        <f t="shared" si="2"/>
        <v>9.317766166719343</v>
      </c>
      <c r="I68">
        <f t="shared" si="3"/>
        <v>6</v>
      </c>
      <c r="J68">
        <f t="shared" si="4"/>
        <v>9</v>
      </c>
      <c r="K68">
        <f t="shared" si="5"/>
        <v>10</v>
      </c>
    </row>
    <row r="69" spans="1:11">
      <c r="A69" s="31">
        <v>65</v>
      </c>
      <c r="B69" s="26">
        <f t="shared" si="0"/>
        <v>5.8675344504555822</v>
      </c>
      <c r="C69" s="38">
        <f t="shared" si="1"/>
        <v>9.0622577482985491</v>
      </c>
      <c r="D69" s="26">
        <v>3.1139433523068369</v>
      </c>
      <c r="E69" s="26">
        <v>4.49073890138121</v>
      </c>
      <c r="F69" s="26">
        <v>5</v>
      </c>
      <c r="G69">
        <f t="shared" si="2"/>
        <v>9.3487745397912736</v>
      </c>
      <c r="I69">
        <f t="shared" si="3"/>
        <v>6</v>
      </c>
      <c r="J69">
        <f t="shared" si="4"/>
        <v>10</v>
      </c>
      <c r="K69">
        <f t="shared" si="5"/>
        <v>10</v>
      </c>
    </row>
    <row r="70" spans="1:11">
      <c r="A70" s="31">
        <v>66</v>
      </c>
      <c r="B70" s="26">
        <f t="shared" ref="B70:B104" si="6">LN(2*A70)+1</f>
        <v>5.8828019225863706</v>
      </c>
      <c r="C70" s="38">
        <f t="shared" ref="C70:C104" si="7">SQRT(A70)+1</f>
        <v>9.1240384046359608</v>
      </c>
      <c r="D70" s="26">
        <v>3.12057393120585</v>
      </c>
      <c r="E70" s="26">
        <v>4.5016879268961105</v>
      </c>
      <c r="F70" s="26">
        <v>5</v>
      </c>
      <c r="G70">
        <f t="shared" ref="G70:G104" si="8">2*LN(A70)+1</f>
        <v>9.3793094840528504</v>
      </c>
      <c r="I70">
        <f t="shared" ref="I70:I104" si="9">CEILING(B70,1)</f>
        <v>6</v>
      </c>
      <c r="J70">
        <f t="shared" ref="J70:J104" si="10">CEILING(C70,1)</f>
        <v>10</v>
      </c>
      <c r="K70">
        <f t="shared" ref="K70:K104" si="11">CEILING(G70,1)</f>
        <v>10</v>
      </c>
    </row>
    <row r="71" spans="1:11">
      <c r="A71" s="31">
        <v>67</v>
      </c>
      <c r="B71" s="26">
        <f t="shared" si="6"/>
        <v>5.8978397999509111</v>
      </c>
      <c r="C71" s="38">
        <f t="shared" si="7"/>
        <v>9.1853527718724504</v>
      </c>
      <c r="D71" s="26">
        <v>3.1271047983648077</v>
      </c>
      <c r="E71" s="26">
        <v>4.5124722991578592</v>
      </c>
      <c r="F71" s="26">
        <v>5</v>
      </c>
      <c r="G71">
        <f t="shared" si="8"/>
        <v>9.4093852387819314</v>
      </c>
      <c r="I71">
        <f t="shared" si="9"/>
        <v>6</v>
      </c>
      <c r="J71">
        <f t="shared" si="10"/>
        <v>10</v>
      </c>
      <c r="K71">
        <f t="shared" si="11"/>
        <v>10</v>
      </c>
    </row>
    <row r="72" spans="1:11">
      <c r="A72" s="31">
        <v>68</v>
      </c>
      <c r="B72" s="26">
        <f t="shared" si="6"/>
        <v>5.9126548857360524</v>
      </c>
      <c r="C72" s="38">
        <f t="shared" si="7"/>
        <v>9.2462112512353212</v>
      </c>
      <c r="D72" s="26">
        <v>3.1335389083702174</v>
      </c>
      <c r="E72" s="26">
        <v>4.5230968970531347</v>
      </c>
      <c r="F72" s="26">
        <v>5</v>
      </c>
      <c r="G72">
        <f t="shared" si="8"/>
        <v>9.4390154103522139</v>
      </c>
      <c r="I72">
        <f t="shared" si="9"/>
        <v>6</v>
      </c>
      <c r="J72">
        <f t="shared" si="10"/>
        <v>10</v>
      </c>
      <c r="K72">
        <f t="shared" si="11"/>
        <v>10</v>
      </c>
    </row>
    <row r="73" spans="1:11">
      <c r="A73" s="31">
        <v>69</v>
      </c>
      <c r="B73" s="26">
        <f t="shared" si="6"/>
        <v>5.9272536851572051</v>
      </c>
      <c r="C73" s="38">
        <f t="shared" si="7"/>
        <v>9.3066238629180749</v>
      </c>
      <c r="D73" s="26">
        <v>3.1398790864012365</v>
      </c>
      <c r="E73" s="26">
        <v>4.5335663857792206</v>
      </c>
      <c r="F73" s="26">
        <v>5</v>
      </c>
      <c r="G73">
        <f t="shared" si="8"/>
        <v>9.4682130091945194</v>
      </c>
      <c r="I73">
        <f t="shared" si="9"/>
        <v>6</v>
      </c>
      <c r="J73">
        <f t="shared" si="10"/>
        <v>10</v>
      </c>
      <c r="K73">
        <f t="shared" si="11"/>
        <v>10</v>
      </c>
    </row>
    <row r="74" spans="1:11">
      <c r="A74" s="31">
        <v>70</v>
      </c>
      <c r="B74" s="26">
        <f t="shared" si="6"/>
        <v>5.9416424226093039</v>
      </c>
      <c r="C74" s="38">
        <f t="shared" si="7"/>
        <v>9.3666002653407556</v>
      </c>
      <c r="D74" s="26">
        <v>3.1461280356782382</v>
      </c>
      <c r="E74" s="26">
        <v>4.543885229143771</v>
      </c>
      <c r="F74" s="26">
        <v>5</v>
      </c>
      <c r="G74">
        <f t="shared" si="8"/>
        <v>9.4969904840987187</v>
      </c>
      <c r="I74">
        <f t="shared" si="9"/>
        <v>6</v>
      </c>
      <c r="J74">
        <f t="shared" si="10"/>
        <v>10</v>
      </c>
      <c r="K74">
        <f t="shared" si="11"/>
        <v>10</v>
      </c>
    </row>
    <row r="75" spans="1:11">
      <c r="A75" s="31">
        <v>71</v>
      </c>
      <c r="B75" s="26">
        <f t="shared" si="6"/>
        <v>5.9558270576012609</v>
      </c>
      <c r="C75" s="38">
        <f t="shared" si="7"/>
        <v>9.426149773176359</v>
      </c>
      <c r="D75" s="26">
        <v>3.1522883443830563</v>
      </c>
      <c r="E75" s="26">
        <v>4.5540577009921588</v>
      </c>
      <c r="F75" s="26">
        <v>5</v>
      </c>
      <c r="G75">
        <f t="shared" si="8"/>
        <v>9.5253597540826309</v>
      </c>
      <c r="I75">
        <f t="shared" si="9"/>
        <v>6</v>
      </c>
      <c r="J75">
        <f t="shared" si="10"/>
        <v>10</v>
      </c>
      <c r="K75">
        <f t="shared" si="11"/>
        <v>10</v>
      </c>
    </row>
    <row r="76" spans="1:11">
      <c r="A76" s="31">
        <v>72</v>
      </c>
      <c r="B76" s="26">
        <f t="shared" si="6"/>
        <v>5.9698132995760007</v>
      </c>
      <c r="C76" s="38">
        <f t="shared" si="7"/>
        <v>9.4852813742385695</v>
      </c>
      <c r="D76" s="26">
        <v>3.1583624920952498</v>
      </c>
      <c r="E76" s="26">
        <v>4.564087895835625</v>
      </c>
      <c r="F76" s="26">
        <v>5</v>
      </c>
      <c r="G76">
        <f t="shared" si="8"/>
        <v>9.5533322380321106</v>
      </c>
      <c r="I76">
        <f t="shared" si="9"/>
        <v>6</v>
      </c>
      <c r="J76">
        <f t="shared" si="10"/>
        <v>10</v>
      </c>
      <c r="K76">
        <f t="shared" si="11"/>
        <v>10</v>
      </c>
    </row>
    <row r="77" spans="1:11">
      <c r="A77" s="31">
        <v>73</v>
      </c>
      <c r="B77" s="26">
        <f t="shared" si="6"/>
        <v>5.9836066217083363</v>
      </c>
      <c r="C77" s="38">
        <f t="shared" si="7"/>
        <v>9.5440037453175304</v>
      </c>
      <c r="D77" s="26">
        <v>3.1643528557844371</v>
      </c>
      <c r="E77" s="26">
        <v>4.5739797387463863</v>
      </c>
      <c r="F77" s="26">
        <v>5</v>
      </c>
      <c r="G77">
        <f t="shared" si="8"/>
        <v>9.5809188822967819</v>
      </c>
      <c r="I77">
        <f t="shared" si="9"/>
        <v>6</v>
      </c>
      <c r="J77">
        <f t="shared" si="10"/>
        <v>10</v>
      </c>
      <c r="K77">
        <f t="shared" si="11"/>
        <v>10</v>
      </c>
    </row>
    <row r="78" spans="1:11">
      <c r="A78" s="31">
        <v>74</v>
      </c>
      <c r="B78" s="26">
        <f t="shared" si="6"/>
        <v>5.9972122737641147</v>
      </c>
      <c r="C78" s="38">
        <f t="shared" si="7"/>
        <v>9.6023252670426267</v>
      </c>
      <c r="D78" s="26">
        <v>3.1702617153949575</v>
      </c>
      <c r="E78" s="26">
        <v>4.5837369945795361</v>
      </c>
      <c r="F78" s="26">
        <v>5</v>
      </c>
      <c r="G78">
        <f t="shared" si="8"/>
        <v>9.6081301864083404</v>
      </c>
      <c r="I78">
        <f t="shared" si="9"/>
        <v>6</v>
      </c>
      <c r="J78">
        <f t="shared" si="10"/>
        <v>10</v>
      </c>
      <c r="K78">
        <f t="shared" si="11"/>
        <v>10</v>
      </c>
    </row>
    <row r="79" spans="1:11">
      <c r="A79" s="31">
        <v>75</v>
      </c>
      <c r="B79" s="26">
        <f t="shared" si="6"/>
        <v>6.0106352940962555</v>
      </c>
      <c r="C79" s="38">
        <f t="shared" si="7"/>
        <v>9.6602540378443873</v>
      </c>
      <c r="D79" s="26">
        <v>3.1760912590556813</v>
      </c>
      <c r="E79" s="26">
        <v>4.5933632765759684</v>
      </c>
      <c r="F79" s="26">
        <v>5</v>
      </c>
      <c r="G79">
        <f t="shared" si="8"/>
        <v>9.6349762270726202</v>
      </c>
      <c r="I79">
        <f t="shared" si="9"/>
        <v>7</v>
      </c>
      <c r="J79">
        <f t="shared" si="10"/>
        <v>10</v>
      </c>
      <c r="K79">
        <f t="shared" si="11"/>
        <v>10</v>
      </c>
    </row>
    <row r="80" spans="1:11">
      <c r="A80" s="31">
        <v>76</v>
      </c>
      <c r="B80" s="26">
        <f t="shared" si="6"/>
        <v>6.0238805208462765</v>
      </c>
      <c r="C80" s="38">
        <f t="shared" si="7"/>
        <v>9.717797887081348</v>
      </c>
      <c r="D80" s="26">
        <v>3.1818435879447726</v>
      </c>
      <c r="E80" s="26">
        <v>4.6028620543955245</v>
      </c>
      <c r="F80" s="26">
        <v>5</v>
      </c>
      <c r="G80">
        <f t="shared" si="8"/>
        <v>9.6614666805726621</v>
      </c>
      <c r="I80">
        <f t="shared" si="9"/>
        <v>7</v>
      </c>
      <c r="J80">
        <f t="shared" si="10"/>
        <v>10</v>
      </c>
      <c r="K80">
        <f t="shared" si="11"/>
        <v>10</v>
      </c>
    </row>
    <row r="81" spans="1:11">
      <c r="A81" s="31">
        <v>77</v>
      </c>
      <c r="B81" s="26">
        <f t="shared" si="6"/>
        <v>6.0369526024136295</v>
      </c>
      <c r="C81" s="38">
        <f t="shared" si="7"/>
        <v>9.7749643873921226</v>
      </c>
      <c r="D81" s="26">
        <v>3.1875207208364631</v>
      </c>
      <c r="E81" s="26">
        <v>4.6122366616250465</v>
      </c>
      <c r="F81" s="26">
        <v>5</v>
      </c>
      <c r="G81">
        <f t="shared" si="8"/>
        <v>9.6876108437073682</v>
      </c>
      <c r="I81">
        <f t="shared" si="9"/>
        <v>7</v>
      </c>
      <c r="J81">
        <f t="shared" si="10"/>
        <v>10</v>
      </c>
      <c r="K81">
        <f t="shared" si="11"/>
        <v>10</v>
      </c>
    </row>
    <row r="82" spans="1:11">
      <c r="A82" s="31">
        <v>78</v>
      </c>
      <c r="B82" s="26">
        <f t="shared" si="6"/>
        <v>6.0498560072495371</v>
      </c>
      <c r="C82" s="38">
        <f t="shared" si="7"/>
        <v>9.8317608663278477</v>
      </c>
      <c r="D82" s="26">
        <v>3.1931245983544616</v>
      </c>
      <c r="E82" s="26">
        <v>4.6214903028019991</v>
      </c>
      <c r="F82" s="26">
        <v>5</v>
      </c>
      <c r="G82">
        <f t="shared" si="8"/>
        <v>9.7134176533791834</v>
      </c>
      <c r="I82">
        <f t="shared" si="9"/>
        <v>7</v>
      </c>
      <c r="J82">
        <f t="shared" si="10"/>
        <v>10</v>
      </c>
      <c r="K82">
        <f t="shared" si="11"/>
        <v>10</v>
      </c>
    </row>
    <row r="83" spans="1:11">
      <c r="A83" s="31">
        <v>79</v>
      </c>
      <c r="B83" s="26">
        <f t="shared" si="6"/>
        <v>6.0625950330269669</v>
      </c>
      <c r="C83" s="38">
        <f t="shared" si="7"/>
        <v>9.8881944173155887</v>
      </c>
      <c r="D83" s="26">
        <v>3.1986570869544226</v>
      </c>
      <c r="E83" s="26">
        <v>4.6306260599906945</v>
      </c>
      <c r="F83" s="26">
        <v>5</v>
      </c>
      <c r="G83">
        <f t="shared" si="8"/>
        <v>9.738895704934043</v>
      </c>
      <c r="I83">
        <f t="shared" si="9"/>
        <v>7</v>
      </c>
      <c r="J83">
        <f t="shared" si="10"/>
        <v>10</v>
      </c>
      <c r="K83">
        <f t="shared" si="11"/>
        <v>10</v>
      </c>
    </row>
    <row r="84" spans="1:11">
      <c r="A84" s="31">
        <v>80</v>
      </c>
      <c r="B84" s="26">
        <f t="shared" si="6"/>
        <v>6.0751738152338266</v>
      </c>
      <c r="C84" s="38">
        <f t="shared" si="7"/>
        <v>9.9442719099991592</v>
      </c>
      <c r="D84" s="26">
        <v>3.2041199826559246</v>
      </c>
      <c r="E84" s="26">
        <v>4.6396468989448758</v>
      </c>
      <c r="F84" s="26">
        <v>5</v>
      </c>
      <c r="G84">
        <f t="shared" si="8"/>
        <v>9.7640532693477624</v>
      </c>
      <c r="I84">
        <f t="shared" si="9"/>
        <v>7</v>
      </c>
      <c r="J84">
        <f t="shared" si="10"/>
        <v>10</v>
      </c>
      <c r="K84">
        <f t="shared" si="11"/>
        <v>10</v>
      </c>
    </row>
    <row r="85" spans="1:11">
      <c r="A85" s="31">
        <v>81</v>
      </c>
      <c r="B85" s="26">
        <f t="shared" si="6"/>
        <v>6.0875963352323836</v>
      </c>
      <c r="C85" s="38">
        <f t="shared" si="7"/>
        <v>10</v>
      </c>
      <c r="D85" s="26">
        <v>3.2095150145426308</v>
      </c>
      <c r="E85" s="26">
        <v>4.6485556748875076</v>
      </c>
      <c r="F85" s="26">
        <v>5</v>
      </c>
      <c r="G85">
        <f t="shared" si="8"/>
        <v>9.7888983093448783</v>
      </c>
      <c r="I85">
        <f t="shared" si="9"/>
        <v>7</v>
      </c>
      <c r="J85">
        <f t="shared" si="10"/>
        <v>10</v>
      </c>
      <c r="K85">
        <f t="shared" si="11"/>
        <v>10</v>
      </c>
    </row>
    <row r="86" spans="1:11">
      <c r="A86" s="31">
        <v>82</v>
      </c>
      <c r="B86" s="26">
        <f t="shared" si="6"/>
        <v>6.0998664278241987</v>
      </c>
      <c r="C86" s="38">
        <f t="shared" si="7"/>
        <v>10.055385138137417</v>
      </c>
      <c r="D86" s="26">
        <v>3.214843848047698</v>
      </c>
      <c r="E86" s="26">
        <v>4.6573551379359479</v>
      </c>
      <c r="F86" s="26">
        <v>5</v>
      </c>
      <c r="G86">
        <f t="shared" si="8"/>
        <v>9.8134384945285067</v>
      </c>
      <c r="I86">
        <f t="shared" si="9"/>
        <v>7</v>
      </c>
      <c r="J86">
        <f t="shared" si="10"/>
        <v>11</v>
      </c>
      <c r="K86">
        <f t="shared" si="11"/>
        <v>10</v>
      </c>
    </row>
    <row r="87" spans="1:11">
      <c r="A87" s="31">
        <v>83</v>
      </c>
      <c r="B87" s="26">
        <f t="shared" si="6"/>
        <v>6.1119877883565437</v>
      </c>
      <c r="C87" s="38">
        <f t="shared" si="7"/>
        <v>10.110433579144299</v>
      </c>
      <c r="D87" s="26">
        <v>3.220108088040055</v>
      </c>
      <c r="E87" s="26">
        <v>4.6660479381982993</v>
      </c>
      <c r="F87" s="26">
        <v>5</v>
      </c>
      <c r="G87">
        <f t="shared" si="8"/>
        <v>9.8376812155931965</v>
      </c>
      <c r="I87">
        <f t="shared" si="9"/>
        <v>7</v>
      </c>
      <c r="J87">
        <f t="shared" si="10"/>
        <v>11</v>
      </c>
      <c r="K87">
        <f t="shared" si="11"/>
        <v>10</v>
      </c>
    </row>
    <row r="88" spans="1:11">
      <c r="A88" s="31">
        <v>84</v>
      </c>
      <c r="B88" s="26">
        <f t="shared" si="6"/>
        <v>6.1239639794032588</v>
      </c>
      <c r="C88" s="38">
        <f t="shared" si="7"/>
        <v>10.16515138991168</v>
      </c>
      <c r="D88" s="26">
        <v>3.2253092817258628</v>
      </c>
      <c r="E88" s="26">
        <v>4.674636630564561</v>
      </c>
      <c r="F88" s="26">
        <v>5</v>
      </c>
      <c r="G88">
        <f t="shared" si="8"/>
        <v>9.8616335976866267</v>
      </c>
      <c r="I88">
        <f t="shared" si="9"/>
        <v>7</v>
      </c>
      <c r="J88">
        <f t="shared" si="10"/>
        <v>11</v>
      </c>
      <c r="K88">
        <f t="shared" si="11"/>
        <v>10</v>
      </c>
    </row>
    <row r="89" spans="1:11">
      <c r="A89" s="31">
        <v>85</v>
      </c>
      <c r="B89" s="26">
        <f t="shared" si="6"/>
        <v>6.1357984370502621</v>
      </c>
      <c r="C89" s="38">
        <f t="shared" si="7"/>
        <v>10.219544457292887</v>
      </c>
      <c r="D89" s="26">
        <v>3.2304489213782741</v>
      </c>
      <c r="E89" s="26">
        <v>4.6831236792142681</v>
      </c>
      <c r="F89" s="26">
        <v>5</v>
      </c>
      <c r="G89">
        <f t="shared" si="8"/>
        <v>9.8853025129806333</v>
      </c>
      <c r="I89">
        <f t="shared" si="9"/>
        <v>7</v>
      </c>
      <c r="J89">
        <f t="shared" si="10"/>
        <v>11</v>
      </c>
      <c r="K89">
        <f t="shared" si="11"/>
        <v>10</v>
      </c>
    </row>
    <row r="90" spans="1:11">
      <c r="A90" s="31">
        <v>86</v>
      </c>
      <c r="B90" s="26">
        <f t="shared" si="6"/>
        <v>6.1474944768134527</v>
      </c>
      <c r="C90" s="38">
        <f t="shared" si="7"/>
        <v>10.273618495495704</v>
      </c>
      <c r="D90" s="26">
        <v>3.2355284469075487</v>
      </c>
      <c r="E90" s="26">
        <v>4.6915114618605003</v>
      </c>
      <c r="F90" s="26">
        <v>5</v>
      </c>
      <c r="G90">
        <f t="shared" si="8"/>
        <v>9.9086945925070147</v>
      </c>
      <c r="I90">
        <f t="shared" si="9"/>
        <v>7</v>
      </c>
      <c r="J90">
        <f t="shared" si="10"/>
        <v>11</v>
      </c>
      <c r="K90">
        <f t="shared" si="11"/>
        <v>10</v>
      </c>
    </row>
    <row r="91" spans="1:11">
      <c r="A91" s="31">
        <v>87</v>
      </c>
      <c r="B91" s="26">
        <f t="shared" si="6"/>
        <v>6.1590552992145291</v>
      </c>
      <c r="C91" s="38">
        <f t="shared" si="7"/>
        <v>10.327379053088816</v>
      </c>
      <c r="D91" s="26">
        <v>3.2405492482825999</v>
      </c>
      <c r="E91" s="26">
        <v>4.6998022737485643</v>
      </c>
      <c r="F91" s="26">
        <v>5</v>
      </c>
      <c r="G91">
        <f t="shared" si="8"/>
        <v>9.9318162373091674</v>
      </c>
      <c r="I91">
        <f t="shared" si="9"/>
        <v>7</v>
      </c>
      <c r="J91">
        <f t="shared" si="10"/>
        <v>11</v>
      </c>
      <c r="K91">
        <f t="shared" si="11"/>
        <v>10</v>
      </c>
    </row>
    <row r="92" spans="1:11">
      <c r="A92" s="31">
        <v>88</v>
      </c>
      <c r="B92" s="26">
        <f t="shared" si="6"/>
        <v>6.1704839950381514</v>
      </c>
      <c r="C92" s="38">
        <f t="shared" si="7"/>
        <v>10.380831519646859</v>
      </c>
      <c r="D92" s="26">
        <v>3.2455126678141499</v>
      </c>
      <c r="E92" s="26">
        <v>4.7079983314261504</v>
      </c>
      <c r="F92" s="26">
        <v>5</v>
      </c>
      <c r="G92">
        <f t="shared" si="8"/>
        <v>9.9546736289564137</v>
      </c>
      <c r="I92">
        <f t="shared" si="9"/>
        <v>7</v>
      </c>
      <c r="J92">
        <f t="shared" si="10"/>
        <v>11</v>
      </c>
      <c r="K92">
        <f t="shared" si="11"/>
        <v>10</v>
      </c>
    </row>
    <row r="93" spans="1:11">
      <c r="A93" s="31">
        <v>89</v>
      </c>
      <c r="B93" s="26">
        <f t="shared" si="6"/>
        <v>6.181783550292085</v>
      </c>
      <c r="C93" s="38">
        <f t="shared" si="7"/>
        <v>10.433981132056603</v>
      </c>
      <c r="D93" s="26">
        <v>3.2504200023088941</v>
      </c>
      <c r="E93" s="26">
        <v>4.7161017763004898</v>
      </c>
      <c r="F93" s="26">
        <v>5</v>
      </c>
      <c r="G93">
        <f t="shared" si="8"/>
        <v>9.9772727394642793</v>
      </c>
      <c r="I93">
        <f t="shared" si="9"/>
        <v>7</v>
      </c>
      <c r="J93">
        <f t="shared" si="10"/>
        <v>11</v>
      </c>
      <c r="K93">
        <f t="shared" si="11"/>
        <v>10</v>
      </c>
    </row>
    <row r="94" spans="1:11">
      <c r="A94" s="31">
        <v>90</v>
      </c>
      <c r="B94" s="26">
        <f t="shared" si="6"/>
        <v>6.1929568508902104</v>
      </c>
      <c r="C94" s="38">
        <f t="shared" si="7"/>
        <v>10.486832980505138</v>
      </c>
      <c r="D94" s="26">
        <v>3.255272505103306</v>
      </c>
      <c r="E94" s="26">
        <v>4.7241146779967584</v>
      </c>
      <c r="F94" s="26">
        <v>5</v>
      </c>
      <c r="G94">
        <f t="shared" si="8"/>
        <v>9.99961934066053</v>
      </c>
      <c r="I94">
        <f t="shared" si="9"/>
        <v>7</v>
      </c>
      <c r="J94">
        <f t="shared" si="10"/>
        <v>11</v>
      </c>
      <c r="K94">
        <f t="shared" si="11"/>
        <v>10</v>
      </c>
    </row>
    <row r="95" spans="1:11">
      <c r="A95" s="31">
        <v>91</v>
      </c>
      <c r="B95" s="26">
        <f t="shared" si="6"/>
        <v>6.2040066870767951</v>
      </c>
      <c r="C95" s="38">
        <f t="shared" si="7"/>
        <v>10.539392014169456</v>
      </c>
      <c r="D95" s="26">
        <v>3.2600713879850747</v>
      </c>
      <c r="E95" s="26">
        <v>4.7320390375309351</v>
      </c>
      <c r="F95" s="26">
        <v>5</v>
      </c>
      <c r="G95">
        <f t="shared" si="8"/>
        <v>10.021719013033699</v>
      </c>
      <c r="I95">
        <f t="shared" si="9"/>
        <v>7</v>
      </c>
      <c r="J95">
        <f t="shared" si="10"/>
        <v>11</v>
      </c>
      <c r="K95">
        <f t="shared" si="11"/>
        <v>11</v>
      </c>
    </row>
    <row r="96" spans="1:11">
      <c r="A96" s="31">
        <v>92</v>
      </c>
      <c r="B96" s="26">
        <f t="shared" si="6"/>
        <v>6.2149357576089859</v>
      </c>
      <c r="C96" s="38">
        <f t="shared" si="7"/>
        <v>10.591663046625438</v>
      </c>
      <c r="D96" s="26">
        <v>3.2648178230095364</v>
      </c>
      <c r="E96" s="26">
        <v>4.7398767903092613</v>
      </c>
      <c r="F96" s="26">
        <v>5</v>
      </c>
      <c r="G96">
        <f t="shared" si="8"/>
        <v>10.043577154098081</v>
      </c>
      <c r="I96">
        <f t="shared" si="9"/>
        <v>7</v>
      </c>
      <c r="J96">
        <f t="shared" si="10"/>
        <v>11</v>
      </c>
      <c r="K96">
        <f t="shared" si="11"/>
        <v>11</v>
      </c>
    </row>
    <row r="97" spans="1:11">
      <c r="A97" s="31">
        <v>93</v>
      </c>
      <c r="B97" s="26">
        <f t="shared" si="6"/>
        <v>6.2257466737132017</v>
      </c>
      <c r="C97" s="38">
        <f t="shared" si="7"/>
        <v>10.643650760992955</v>
      </c>
      <c r="D97" s="26">
        <v>3.2695129442179165</v>
      </c>
      <c r="E97" s="26">
        <v>4.7476298089655593</v>
      </c>
      <c r="F97" s="26">
        <v>5</v>
      </c>
      <c r="G97">
        <f t="shared" si="8"/>
        <v>10.065198986306513</v>
      </c>
      <c r="I97">
        <f t="shared" si="9"/>
        <v>7</v>
      </c>
      <c r="J97">
        <f t="shared" si="10"/>
        <v>11</v>
      </c>
      <c r="K97">
        <f t="shared" si="11"/>
        <v>11</v>
      </c>
    </row>
    <row r="98" spans="1:11">
      <c r="A98" s="31">
        <v>94</v>
      </c>
      <c r="B98" s="26">
        <f t="shared" si="6"/>
        <v>6.2364419628299492</v>
      </c>
      <c r="C98" s="38">
        <f t="shared" si="7"/>
        <v>10.695359714832659</v>
      </c>
      <c r="D98" s="26">
        <v>3.27415784926368</v>
      </c>
      <c r="E98" s="26">
        <v>4.7552999060468144</v>
      </c>
      <c r="F98" s="26">
        <v>5</v>
      </c>
      <c r="G98">
        <f t="shared" si="8"/>
        <v>10.086589564540008</v>
      </c>
      <c r="I98">
        <f t="shared" si="9"/>
        <v>7</v>
      </c>
      <c r="J98">
        <f t="shared" si="10"/>
        <v>11</v>
      </c>
      <c r="K98">
        <f t="shared" si="11"/>
        <v>11</v>
      </c>
    </row>
    <row r="99" spans="1:11">
      <c r="A99" s="31">
        <v>95</v>
      </c>
      <c r="B99" s="26">
        <f t="shared" si="6"/>
        <v>6.2470240721604862</v>
      </c>
      <c r="C99" s="38">
        <f t="shared" si="7"/>
        <v>10.746794344808963</v>
      </c>
      <c r="D99" s="26">
        <v>3.2787536009528289</v>
      </c>
      <c r="E99" s="26">
        <v>4.7628888365566571</v>
      </c>
      <c r="F99" s="26">
        <v>5</v>
      </c>
      <c r="G99">
        <f t="shared" si="8"/>
        <v>10.107753783201082</v>
      </c>
      <c r="I99">
        <f t="shared" si="9"/>
        <v>7</v>
      </c>
      <c r="J99">
        <f t="shared" si="10"/>
        <v>11</v>
      </c>
      <c r="K99">
        <f t="shared" si="11"/>
        <v>11</v>
      </c>
    </row>
    <row r="100" spans="1:11">
      <c r="A100" s="31">
        <v>96</v>
      </c>
      <c r="B100" s="26">
        <f t="shared" si="6"/>
        <v>6.2574953720277815</v>
      </c>
      <c r="C100" s="38">
        <f t="shared" si="7"/>
        <v>10.797958971132712</v>
      </c>
      <c r="D100" s="26">
        <v>3.2833012287035497</v>
      </c>
      <c r="E100" s="26">
        <v>4.7703983003656658</v>
      </c>
      <c r="F100" s="26">
        <v>5</v>
      </c>
      <c r="G100">
        <f t="shared" si="8"/>
        <v>10.128696382935672</v>
      </c>
      <c r="I100">
        <f t="shared" si="9"/>
        <v>7</v>
      </c>
      <c r="J100">
        <f t="shared" si="10"/>
        <v>11</v>
      </c>
      <c r="K100">
        <f t="shared" si="11"/>
        <v>11</v>
      </c>
    </row>
    <row r="101" spans="1:11">
      <c r="A101" s="31">
        <v>97</v>
      </c>
      <c r="B101" s="26">
        <f t="shared" si="6"/>
        <v>6.2678581590633282</v>
      </c>
      <c r="C101" s="38">
        <f t="shared" si="7"/>
        <v>10.848857801796104</v>
      </c>
      <c r="D101" s="26">
        <v>3.287801729930226</v>
      </c>
      <c r="E101" s="26">
        <v>4.7778299444967773</v>
      </c>
      <c r="F101" s="26">
        <v>5</v>
      </c>
      <c r="G101">
        <f t="shared" si="8"/>
        <v>10.149421957006766</v>
      </c>
      <c r="I101">
        <f t="shared" si="9"/>
        <v>7</v>
      </c>
      <c r="J101">
        <f t="shared" si="10"/>
        <v>11</v>
      </c>
      <c r="K101">
        <f t="shared" si="11"/>
        <v>11</v>
      </c>
    </row>
    <row r="102" spans="1:11">
      <c r="A102" s="31">
        <v>98</v>
      </c>
      <c r="B102" s="26">
        <f t="shared" si="6"/>
        <v>6.2781146592305168</v>
      </c>
      <c r="C102" s="38">
        <f t="shared" si="7"/>
        <v>10.899494936611665</v>
      </c>
      <c r="D102" s="26">
        <v>3.2922560713564759</v>
      </c>
      <c r="E102" s="26">
        <v>4.7851853652934961</v>
      </c>
      <c r="F102" s="26">
        <v>5</v>
      </c>
      <c r="G102">
        <f t="shared" si="8"/>
        <v>10.169934957341145</v>
      </c>
      <c r="I102">
        <f t="shared" si="9"/>
        <v>7</v>
      </c>
      <c r="J102">
        <f t="shared" si="10"/>
        <v>11</v>
      </c>
      <c r="K102">
        <f t="shared" si="11"/>
        <v>11</v>
      </c>
    </row>
    <row r="103" spans="1:11">
      <c r="A103" s="31">
        <v>99</v>
      </c>
      <c r="B103" s="26">
        <f t="shared" si="6"/>
        <v>6.2882670306945352</v>
      </c>
      <c r="C103" s="38">
        <f t="shared" si="7"/>
        <v>10.949874371066199</v>
      </c>
      <c r="D103" s="26">
        <v>3.2966651902615309</v>
      </c>
      <c r="E103" s="26">
        <v>4.7924661104780331</v>
      </c>
      <c r="F103" s="26">
        <v>5</v>
      </c>
      <c r="G103">
        <f t="shared" si="8"/>
        <v>10.19023970026918</v>
      </c>
      <c r="I103">
        <f t="shared" si="9"/>
        <v>7</v>
      </c>
      <c r="J103">
        <f t="shared" si="10"/>
        <v>11</v>
      </c>
      <c r="K103">
        <f t="shared" si="11"/>
        <v>11</v>
      </c>
    </row>
    <row r="104" spans="1:11">
      <c r="A104" s="32">
        <v>100</v>
      </c>
      <c r="B104" s="26">
        <f t="shared" si="6"/>
        <v>6.2983173665480363</v>
      </c>
      <c r="C104" s="38">
        <f t="shared" si="7"/>
        <v>11</v>
      </c>
      <c r="D104" s="26">
        <v>3.3010299956639813</v>
      </c>
      <c r="E104" s="26">
        <v>4.7996736811060092</v>
      </c>
      <c r="F104" s="26">
        <v>5</v>
      </c>
      <c r="G104">
        <f t="shared" si="8"/>
        <v>10.210340371976184</v>
      </c>
      <c r="I104">
        <f t="shared" si="9"/>
        <v>7</v>
      </c>
      <c r="J104">
        <f t="shared" si="10"/>
        <v>11</v>
      </c>
      <c r="K104">
        <f t="shared" si="11"/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Dynamic Fanout</vt:lpstr>
      <vt:lpstr>DF alternativo</vt:lpstr>
      <vt:lpstr>AdvetiseLimit</vt:lpstr>
      <vt:lpstr>DF_belle copie</vt:lpstr>
      <vt:lpstr>AL_belle copie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2015-06-24T15:00:24Z</dcterms:modified>
</cp:coreProperties>
</file>