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P34" i="13"/>
  <c r="P63"/>
  <c r="D51"/>
  <c r="J56"/>
  <c r="P37"/>
  <c r="D43"/>
  <c r="P25"/>
  <c r="B22"/>
  <c r="J48"/>
  <c r="D52"/>
  <c r="J21"/>
  <c r="D34"/>
  <c r="P65"/>
  <c r="P51"/>
  <c r="D57"/>
  <c r="P39"/>
  <c r="D21"/>
  <c r="J26"/>
  <c r="B26"/>
  <c r="P84"/>
  <c r="J51"/>
  <c r="P56"/>
  <c r="J39"/>
  <c r="D22"/>
  <c r="J27"/>
  <c r="B21"/>
  <c r="P66"/>
  <c r="P54"/>
  <c r="D40"/>
  <c r="P26"/>
  <c r="H21"/>
  <c r="D48"/>
  <c r="P49"/>
  <c r="J36"/>
  <c r="J24"/>
  <c r="H28"/>
  <c r="J41"/>
  <c r="J50"/>
  <c r="J38"/>
  <c r="D25"/>
  <c r="P80"/>
  <c r="J55"/>
  <c r="J43"/>
  <c r="B28"/>
  <c r="J53"/>
  <c r="J25"/>
  <c r="H29"/>
  <c r="P79"/>
  <c r="D35"/>
  <c r="D23"/>
  <c r="B23"/>
  <c r="D36"/>
  <c r="P81"/>
  <c r="J54"/>
  <c r="J42"/>
  <c r="D29"/>
  <c r="P68"/>
  <c r="P36"/>
  <c r="P24"/>
  <c r="B29"/>
  <c r="J37"/>
  <c r="B24"/>
  <c r="B20"/>
  <c r="P67"/>
  <c r="J52"/>
  <c r="P57"/>
  <c r="D39"/>
  <c r="P21"/>
  <c r="D27"/>
  <c r="H27"/>
  <c r="H20"/>
  <c r="D56"/>
  <c r="D24"/>
  <c r="P77"/>
  <c r="P69"/>
  <c r="D53"/>
  <c r="P35"/>
  <c r="D41"/>
  <c r="J22"/>
  <c r="P27"/>
  <c r="H24"/>
  <c r="P64"/>
  <c r="P52"/>
  <c r="J35"/>
  <c r="P40"/>
  <c r="J23"/>
  <c r="P28"/>
  <c r="H26"/>
  <c r="J49"/>
  <c r="J57"/>
  <c r="P42"/>
  <c r="D20"/>
  <c r="H22"/>
  <c r="B25"/>
  <c r="P83"/>
  <c r="D55"/>
  <c r="P41"/>
  <c r="P29"/>
  <c r="P70"/>
  <c r="P48"/>
  <c r="P85"/>
  <c r="P55"/>
  <c r="P43"/>
  <c r="H23"/>
  <c r="D50"/>
  <c r="D38"/>
  <c r="D26"/>
  <c r="P78"/>
  <c r="P38"/>
  <c r="J29"/>
  <c r="P71"/>
  <c r="P53"/>
  <c r="J40"/>
  <c r="J28"/>
  <c r="P82"/>
  <c r="P62"/>
  <c r="D49"/>
  <c r="D37"/>
  <c r="P23"/>
  <c r="B27"/>
  <c r="D54"/>
  <c r="D42"/>
  <c r="H25"/>
  <c r="P50"/>
  <c r="P22"/>
  <c r="D28"/>
  <c r="V57" l="1"/>
  <c r="V49"/>
  <c r="V52"/>
  <c r="V54"/>
  <c r="V53"/>
  <c r="V55"/>
  <c r="V50"/>
  <c r="V51"/>
  <c r="V56"/>
  <c r="V48"/>
  <c r="V40"/>
  <c r="V35"/>
  <c r="V37"/>
  <c r="V42"/>
  <c r="V43"/>
  <c r="V38"/>
  <c r="V41"/>
  <c r="V36"/>
  <c r="V39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91" i="13"/>
  <c r="S92"/>
  <c r="S77"/>
  <c r="Q77"/>
  <c r="S78"/>
  <c r="Q92"/>
  <c r="Q78"/>
  <c r="Q91"/>
  <c r="Y91" l="1"/>
  <c r="Y92"/>
  <c r="Y77"/>
  <c r="Y78"/>
  <c r="W92"/>
  <c r="CS57" i="2"/>
  <c r="W78" i="13"/>
  <c r="CD57" i="2"/>
  <c r="W77" i="13"/>
  <c r="W91"/>
  <c r="CD57" i="5"/>
  <c r="CS57"/>
  <c r="N91" i="13"/>
  <c r="P92"/>
  <c r="N92"/>
  <c r="P91"/>
  <c r="N77"/>
  <c r="N78"/>
  <c r="T91" l="1"/>
  <c r="T92"/>
  <c r="V92"/>
  <c r="V91"/>
  <c r="T77"/>
  <c r="T78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V76" l="1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Q21"/>
  <c r="S21"/>
  <c r="S49"/>
  <c r="S35"/>
  <c r="N25"/>
  <c r="N27"/>
  <c r="Q36"/>
  <c r="N20"/>
  <c r="N24"/>
  <c r="Q24"/>
  <c r="S25"/>
  <c r="S36"/>
  <c r="Q43"/>
  <c r="Q22"/>
  <c r="Q50"/>
  <c r="S22"/>
  <c r="S50"/>
  <c r="N21"/>
  <c r="N28"/>
  <c r="Q28"/>
  <c r="Q35"/>
  <c r="N26"/>
  <c r="N22"/>
  <c r="P20"/>
  <c r="Q25"/>
  <c r="N23"/>
  <c r="N29"/>
  <c r="AZ45" l="1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64" i="13"/>
  <c r="N35"/>
  <c r="N36"/>
  <c r="Q34"/>
  <c r="S64"/>
  <c r="N49"/>
  <c r="S34"/>
  <c r="S24"/>
  <c r="N50"/>
  <c r="S28"/>
  <c r="Q63"/>
  <c r="S63"/>
  <c r="S43"/>
  <c r="J34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T29" i="13"/>
  <c r="T28"/>
  <c r="T27"/>
  <c r="T26"/>
  <c r="T25"/>
  <c r="T24"/>
  <c r="T23"/>
  <c r="T22"/>
  <c r="T21"/>
  <c r="T20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6" i="13"/>
  <c r="E40"/>
  <c r="Q23"/>
  <c r="K37"/>
  <c r="E23"/>
  <c r="K52"/>
  <c r="K50"/>
  <c r="E26"/>
  <c r="K35"/>
  <c r="N34"/>
  <c r="H36"/>
  <c r="G52"/>
  <c r="B50"/>
  <c r="G50"/>
  <c r="H35"/>
  <c r="M53"/>
  <c r="S39"/>
  <c r="B37"/>
  <c r="M26"/>
  <c r="G24"/>
  <c r="B39"/>
  <c r="S23"/>
  <c r="B40"/>
  <c r="S20"/>
  <c r="M20"/>
  <c r="K28"/>
  <c r="Q27"/>
  <c r="K27"/>
  <c r="E20"/>
  <c r="G20"/>
  <c r="E41"/>
  <c r="M34"/>
  <c r="K41"/>
  <c r="F1"/>
  <c r="K22"/>
  <c r="E36"/>
  <c r="E37"/>
  <c r="K25"/>
  <c r="E39"/>
  <c r="K53"/>
  <c r="K40"/>
  <c r="E22"/>
  <c r="K23"/>
  <c r="E25"/>
  <c r="B34"/>
  <c r="M39"/>
  <c r="G25"/>
  <c r="M50"/>
  <c r="H34"/>
  <c r="M49"/>
  <c r="G22"/>
  <c r="B43"/>
  <c r="M22"/>
  <c r="G40"/>
  <c r="H43"/>
  <c r="G23"/>
  <c r="H50"/>
  <c r="S29"/>
  <c r="G41"/>
  <c r="J20"/>
  <c r="E27"/>
  <c r="M28"/>
  <c r="E42"/>
  <c r="M27"/>
  <c r="E57"/>
  <c r="G56"/>
  <c r="K29"/>
  <c r="E28"/>
  <c r="E49"/>
  <c r="K39"/>
  <c r="K21"/>
  <c r="E35"/>
  <c r="E50"/>
  <c r="K36"/>
  <c r="E38"/>
  <c r="Q39"/>
  <c r="E21"/>
  <c r="H39"/>
  <c r="M35"/>
  <c r="G21"/>
  <c r="M21"/>
  <c r="B53"/>
  <c r="M36"/>
  <c r="G38"/>
  <c r="S38"/>
  <c r="B35"/>
  <c r="G36"/>
  <c r="B49"/>
  <c r="G39"/>
  <c r="N63"/>
  <c r="G26"/>
  <c r="M43"/>
  <c r="G27"/>
  <c r="E43"/>
  <c r="G34"/>
  <c r="E48"/>
  <c r="G43"/>
  <c r="K20"/>
  <c r="S27"/>
  <c r="G28"/>
  <c r="E34"/>
  <c r="K38"/>
  <c r="E24"/>
  <c r="Q38"/>
  <c r="E53"/>
  <c r="Q26"/>
  <c r="K24"/>
  <c r="E52"/>
  <c r="Q20"/>
  <c r="K49"/>
  <c r="B36"/>
  <c r="M23"/>
  <c r="G37"/>
  <c r="H49"/>
  <c r="G35"/>
  <c r="M24"/>
  <c r="G53"/>
  <c r="S26"/>
  <c r="B38"/>
  <c r="M38"/>
  <c r="N64"/>
  <c r="M25"/>
  <c r="N43"/>
  <c r="G49"/>
  <c r="Q29"/>
  <c r="M29"/>
  <c r="K34"/>
  <c r="G48"/>
  <c r="K43"/>
  <c r="G57"/>
  <c r="G29"/>
  <c r="E29"/>
  <c r="G42"/>
  <c r="E56"/>
  <c r="AZ46" l="1"/>
  <c r="W50"/>
  <c r="W49"/>
  <c r="Y49"/>
  <c r="Y50"/>
  <c r="Y38"/>
  <c r="W43"/>
  <c r="Y43"/>
  <c r="Y36"/>
  <c r="Y35"/>
  <c r="W38"/>
  <c r="W35"/>
  <c r="Y39"/>
  <c r="W39"/>
  <c r="W36"/>
  <c r="Y34"/>
  <c r="W29"/>
  <c r="Y29"/>
  <c r="Y25"/>
  <c r="Y24"/>
  <c r="Y23"/>
  <c r="W24"/>
  <c r="Y21"/>
  <c r="W21"/>
  <c r="W28"/>
  <c r="Y27"/>
  <c r="Y28"/>
  <c r="W27"/>
  <c r="Y22"/>
  <c r="W25"/>
  <c r="W22"/>
  <c r="Y26"/>
  <c r="W26"/>
  <c r="W23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T49"/>
  <c r="T64"/>
  <c r="T35"/>
  <c r="T43"/>
  <c r="T50"/>
  <c r="T34"/>
  <c r="T36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W34" i="13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Q42"/>
  <c r="Q37"/>
  <c r="Q52"/>
  <c r="B42"/>
  <c r="G54"/>
  <c r="B57"/>
  <c r="G51"/>
  <c r="B52"/>
  <c r="E55"/>
  <c r="Q56"/>
  <c r="S41"/>
  <c r="Q48"/>
  <c r="Q40"/>
  <c r="M37"/>
  <c r="M48"/>
  <c r="H38"/>
  <c r="B41"/>
  <c r="S37"/>
  <c r="S53"/>
  <c r="H42"/>
  <c r="M57"/>
  <c r="K56"/>
  <c r="K57"/>
  <c r="E51"/>
  <c r="N39"/>
  <c r="S52"/>
  <c r="Q57"/>
  <c r="M41"/>
  <c r="Q53"/>
  <c r="K42"/>
  <c r="H48"/>
  <c r="G55"/>
  <c r="S57"/>
  <c r="Q41"/>
  <c r="M52"/>
  <c r="S48"/>
  <c r="K48"/>
  <c r="M40"/>
  <c r="S42"/>
  <c r="S40"/>
  <c r="B56"/>
  <c r="M56"/>
  <c r="E54"/>
  <c r="M42"/>
  <c r="B48"/>
  <c r="N38"/>
  <c r="S56"/>
  <c r="Y56" l="1"/>
  <c r="Y52"/>
  <c r="W53"/>
  <c r="W57"/>
  <c r="W56"/>
  <c r="Y57"/>
  <c r="Y53"/>
  <c r="W52"/>
  <c r="Y48"/>
  <c r="Y42"/>
  <c r="Y40"/>
  <c r="W41"/>
  <c r="W42"/>
  <c r="Y41"/>
  <c r="Y37"/>
  <c r="W40"/>
  <c r="W37"/>
  <c r="AK32" i="11"/>
  <c r="AK57"/>
  <c r="BJ48" i="12"/>
  <c r="BJ34"/>
  <c r="BJ33"/>
  <c r="BJ32"/>
  <c r="BJ42"/>
  <c r="BJ37"/>
  <c r="AZ32" i="7"/>
  <c r="AZ7" i="8"/>
  <c r="T38" i="13"/>
  <c r="T39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W48" i="13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Q51" i="13"/>
  <c r="B54"/>
  <c r="N40"/>
  <c r="H40"/>
  <c r="Q76"/>
  <c r="H53"/>
  <c r="H41"/>
  <c r="S51"/>
  <c r="S62"/>
  <c r="S71"/>
  <c r="N42"/>
  <c r="N52"/>
  <c r="N41"/>
  <c r="S85"/>
  <c r="Q62"/>
  <c r="Q54"/>
  <c r="K51"/>
  <c r="S80"/>
  <c r="H57"/>
  <c r="B51"/>
  <c r="N57"/>
  <c r="N48"/>
  <c r="H56"/>
  <c r="Q55"/>
  <c r="K55"/>
  <c r="S76"/>
  <c r="H52"/>
  <c r="N56"/>
  <c r="H37"/>
  <c r="S84"/>
  <c r="S55"/>
  <c r="K54"/>
  <c r="S54"/>
  <c r="M54"/>
  <c r="N53"/>
  <c r="Q84"/>
  <c r="Q85"/>
  <c r="Q80"/>
  <c r="N37"/>
  <c r="B55"/>
  <c r="M51"/>
  <c r="Q71"/>
  <c r="M55"/>
  <c r="AZ47" l="1"/>
  <c r="Y55"/>
  <c r="Y51"/>
  <c r="Y54"/>
  <c r="W54"/>
  <c r="W55"/>
  <c r="W51"/>
  <c r="W80"/>
  <c r="T42"/>
  <c r="BO32" i="12"/>
  <c r="Y80" i="13"/>
  <c r="T56"/>
  <c r="T40"/>
  <c r="T53"/>
  <c r="T48"/>
  <c r="T37"/>
  <c r="T41"/>
  <c r="T57"/>
  <c r="T52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CD57" i="12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Q67"/>
  <c r="Q70"/>
  <c r="S81"/>
  <c r="N51"/>
  <c r="Q98"/>
  <c r="S94"/>
  <c r="H55"/>
  <c r="S90"/>
  <c r="Q94"/>
  <c r="N71"/>
  <c r="N80"/>
  <c r="N84"/>
  <c r="N76"/>
  <c r="S70"/>
  <c r="Q99"/>
  <c r="H54"/>
  <c r="N55"/>
  <c r="N62"/>
  <c r="N54"/>
  <c r="S98"/>
  <c r="Q66"/>
  <c r="H51"/>
  <c r="S67"/>
  <c r="S99"/>
  <c r="Q81"/>
  <c r="N85"/>
  <c r="S66"/>
  <c r="Q90"/>
  <c r="AZ49" l="1"/>
  <c r="AZ48"/>
  <c r="W94"/>
  <c r="W67"/>
  <c r="W81"/>
  <c r="Y94"/>
  <c r="Y81"/>
  <c r="CD57" i="7"/>
  <c r="T76" i="13"/>
  <c r="Y67"/>
  <c r="Y66"/>
  <c r="T84"/>
  <c r="T62"/>
  <c r="T55"/>
  <c r="T80"/>
  <c r="T51"/>
  <c r="T85"/>
  <c r="T71"/>
  <c r="T54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Q79" i="13"/>
  <c r="P99"/>
  <c r="N98"/>
  <c r="P90"/>
  <c r="Q69"/>
  <c r="N90"/>
  <c r="P98"/>
  <c r="S83"/>
  <c r="Q68"/>
  <c r="S95"/>
  <c r="N94"/>
  <c r="S68"/>
  <c r="S65"/>
  <c r="P94"/>
  <c r="Q83"/>
  <c r="Q95"/>
  <c r="N99"/>
  <c r="S79"/>
  <c r="N70"/>
  <c r="S69"/>
  <c r="Q82"/>
  <c r="S82"/>
  <c r="N67"/>
  <c r="Q65"/>
  <c r="N81"/>
  <c r="N66"/>
  <c r="AZ50" l="1"/>
  <c r="W95"/>
  <c r="W82"/>
  <c r="W65"/>
  <c r="W68"/>
  <c r="W79"/>
  <c r="Y95"/>
  <c r="Y79"/>
  <c r="Y82"/>
  <c r="T81"/>
  <c r="T94"/>
  <c r="T99"/>
  <c r="T98"/>
  <c r="T90"/>
  <c r="V94"/>
  <c r="V99"/>
  <c r="T67"/>
  <c r="T66"/>
  <c r="Y65"/>
  <c r="T70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N95" i="13"/>
  <c r="S93"/>
  <c r="S96"/>
  <c r="Q96"/>
  <c r="N79"/>
  <c r="N82"/>
  <c r="Q97"/>
  <c r="Q93"/>
  <c r="N68"/>
  <c r="S97"/>
  <c r="P95"/>
  <c r="N69"/>
  <c r="N83"/>
  <c r="N65"/>
  <c r="W96" l="1"/>
  <c r="W93"/>
  <c r="Y93"/>
  <c r="Y96"/>
  <c r="T95"/>
  <c r="T69"/>
  <c r="T65"/>
  <c r="T82"/>
  <c r="T68"/>
  <c r="V95"/>
  <c r="T83"/>
  <c r="T79"/>
  <c r="CS57" i="8"/>
  <c r="CS57" i="3"/>
  <c r="W97" i="13"/>
  <c r="Y97"/>
  <c r="CS57" i="10"/>
  <c r="N96" i="13"/>
  <c r="N93"/>
  <c r="N97"/>
  <c r="P97"/>
  <c r="P96"/>
  <c r="P93"/>
  <c r="T96" l="1"/>
  <c r="T93"/>
  <c r="T97"/>
  <c r="V93"/>
  <c r="V97"/>
  <c r="V96"/>
</calcChain>
</file>

<file path=xl/sharedStrings.xml><?xml version="1.0" encoding="utf-8"?>
<sst xmlns="http://schemas.openxmlformats.org/spreadsheetml/2006/main" count="3618" uniqueCount="64">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</sst>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148253696"/>
        <c:axId val="148264064"/>
      </c:scatterChart>
      <c:valAx>
        <c:axId val="1482536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264064"/>
        <c:crosses val="autoZero"/>
        <c:crossBetween val="midCat"/>
      </c:valAx>
      <c:valAx>
        <c:axId val="14826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25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148903424"/>
        <c:axId val="148905344"/>
      </c:scatterChart>
      <c:valAx>
        <c:axId val="1489034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905344"/>
        <c:crosses val="autoZero"/>
        <c:crossBetween val="midCat"/>
      </c:valAx>
      <c:valAx>
        <c:axId val="148905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890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148963712"/>
        <c:axId val="148965632"/>
      </c:scatterChart>
      <c:valAx>
        <c:axId val="1489637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965632"/>
        <c:crosses val="autoZero"/>
        <c:crossBetween val="midCat"/>
      </c:valAx>
      <c:valAx>
        <c:axId val="148965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96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148982784"/>
        <c:axId val="148997248"/>
      </c:scatterChart>
      <c:valAx>
        <c:axId val="1489827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997248"/>
        <c:crosses val="autoZero"/>
        <c:crossBetween val="midCat"/>
      </c:valAx>
      <c:valAx>
        <c:axId val="1489972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898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49112704"/>
        <c:axId val="149118976"/>
      </c:scatterChart>
      <c:valAx>
        <c:axId val="1491127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9118976"/>
        <c:crosses val="autoZero"/>
        <c:crossBetween val="midCat"/>
      </c:valAx>
      <c:valAx>
        <c:axId val="149118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911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49144320"/>
        <c:axId val="149146240"/>
      </c:scatterChart>
      <c:valAx>
        <c:axId val="1491443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9146240"/>
        <c:crosses val="autoZero"/>
        <c:crossBetween val="midCat"/>
      </c:valAx>
      <c:valAx>
        <c:axId val="1491462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914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149091072"/>
        <c:axId val="149092608"/>
      </c:scatterChart>
      <c:valAx>
        <c:axId val="149091072"/>
        <c:scaling>
          <c:logBase val="10"/>
          <c:orientation val="minMax"/>
        </c:scaling>
        <c:axPos val="b"/>
        <c:numFmt formatCode="General" sourceLinked="1"/>
        <c:tickLblPos val="nextTo"/>
        <c:crossAx val="149092608"/>
        <c:crosses val="autoZero"/>
        <c:crossBetween val="midCat"/>
      </c:valAx>
      <c:valAx>
        <c:axId val="149092608"/>
        <c:scaling>
          <c:orientation val="minMax"/>
        </c:scaling>
        <c:axPos val="l"/>
        <c:majorGridlines/>
        <c:numFmt formatCode="General" sourceLinked="1"/>
        <c:tickLblPos val="nextTo"/>
        <c:crossAx val="14909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149208448"/>
        <c:axId val="149222528"/>
      </c:scatterChart>
      <c:valAx>
        <c:axId val="149208448"/>
        <c:scaling>
          <c:logBase val="10"/>
          <c:orientation val="minMax"/>
        </c:scaling>
        <c:axPos val="b"/>
        <c:numFmt formatCode="General" sourceLinked="1"/>
        <c:tickLblPos val="nextTo"/>
        <c:crossAx val="149222528"/>
        <c:crosses val="autoZero"/>
        <c:crossBetween val="midCat"/>
      </c:valAx>
      <c:valAx>
        <c:axId val="149222528"/>
        <c:scaling>
          <c:orientation val="minMax"/>
        </c:scaling>
        <c:axPos val="l"/>
        <c:majorGridlines/>
        <c:numFmt formatCode="0.00%" sourceLinked="1"/>
        <c:tickLblPos val="nextTo"/>
        <c:crossAx val="1492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148516224"/>
        <c:axId val="148522496"/>
      </c:scatterChart>
      <c:valAx>
        <c:axId val="1485162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522496"/>
        <c:crosses val="autoZero"/>
        <c:crossBetween val="midCat"/>
      </c:valAx>
      <c:valAx>
        <c:axId val="148522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51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148543744"/>
        <c:axId val="94507392"/>
      </c:scatterChart>
      <c:valAx>
        <c:axId val="1485437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4507392"/>
        <c:crosses val="autoZero"/>
        <c:crossBetween val="midCat"/>
      </c:valAx>
      <c:valAx>
        <c:axId val="945073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854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94546560"/>
        <c:axId val="94556928"/>
      </c:scatterChart>
      <c:valAx>
        <c:axId val="945465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4556928"/>
        <c:crosses val="autoZero"/>
        <c:crossBetween val="midCat"/>
      </c:valAx>
      <c:valAx>
        <c:axId val="9455692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454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148675200"/>
        <c:axId val="148681472"/>
      </c:scatterChart>
      <c:valAx>
        <c:axId val="1486752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681472"/>
        <c:crosses val="autoZero"/>
        <c:crossBetween val="midCat"/>
      </c:valAx>
      <c:valAx>
        <c:axId val="148681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67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148782080"/>
        <c:axId val="148808832"/>
      </c:scatterChart>
      <c:valAx>
        <c:axId val="1487820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808832"/>
        <c:crosses val="autoZero"/>
        <c:crossBetween val="midCat"/>
      </c:valAx>
      <c:valAx>
        <c:axId val="1488088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878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148831616"/>
        <c:axId val="148854272"/>
      </c:scatterChart>
      <c:valAx>
        <c:axId val="1488316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854272"/>
        <c:crosses val="autoZero"/>
        <c:crossBetween val="midCat"/>
      </c:valAx>
      <c:valAx>
        <c:axId val="14885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83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148885504"/>
        <c:axId val="148887424"/>
      </c:scatterChart>
      <c:valAx>
        <c:axId val="1488855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887424"/>
        <c:crosses val="autoZero"/>
        <c:crossBetween val="midCat"/>
      </c:valAx>
      <c:valAx>
        <c:axId val="14888742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48885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148724352"/>
        <c:axId val="148738816"/>
      </c:scatterChart>
      <c:valAx>
        <c:axId val="1487243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8738816"/>
        <c:crosses val="autoZero"/>
        <c:crossBetween val="midCat"/>
      </c:valAx>
      <c:valAx>
        <c:axId val="148738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872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72</xdr:row>
      <xdr:rowOff>162049</xdr:rowOff>
    </xdr:from>
    <xdr:to>
      <xdr:col>31</xdr:col>
      <xdr:colOff>569318</xdr:colOff>
      <xdr:row>84</xdr:row>
      <xdr:rowOff>36049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612319</xdr:colOff>
      <xdr:row>72</xdr:row>
      <xdr:rowOff>136072</xdr:rowOff>
    </xdr:from>
    <xdr:to>
      <xdr:col>38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86</xdr:row>
      <xdr:rowOff>107620</xdr:rowOff>
    </xdr:from>
    <xdr:to>
      <xdr:col>31</xdr:col>
      <xdr:colOff>569318</xdr:colOff>
      <xdr:row>97</xdr:row>
      <xdr:rowOff>172120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612319</xdr:colOff>
      <xdr:row>86</xdr:row>
      <xdr:rowOff>81643</xdr:rowOff>
    </xdr:from>
    <xdr:to>
      <xdr:col>38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48</xdr:col>
      <xdr:colOff>530678</xdr:colOff>
      <xdr:row>60</xdr:row>
      <xdr:rowOff>136071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62</xdr:row>
      <xdr:rowOff>13608</xdr:rowOff>
    </xdr:from>
    <xdr:to>
      <xdr:col>48</xdr:col>
      <xdr:colOff>530678</xdr:colOff>
      <xdr:row>81</xdr:row>
      <xdr:rowOff>149679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F44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63" t="s">
        <v>35</v>
      </c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5"/>
      <c r="AR5" s="166" t="s">
        <v>36</v>
      </c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8"/>
      <c r="BG5" s="182" t="s">
        <v>49</v>
      </c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4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78" t="s">
        <v>10</v>
      </c>
      <c r="B28" s="178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63" t="s">
        <v>35</v>
      </c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5"/>
      <c r="AR30" s="166" t="s">
        <v>36</v>
      </c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8"/>
      <c r="BG30" s="182" t="s">
        <v>49</v>
      </c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4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78" t="s">
        <v>10</v>
      </c>
      <c r="B53" s="178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63" t="s">
        <v>35</v>
      </c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5"/>
      <c r="AR55" s="166" t="s">
        <v>36</v>
      </c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8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2" t="s">
        <v>57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2" t="s">
        <v>57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2" t="s">
        <v>57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2" t="s">
        <v>57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2" t="s">
        <v>57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2" t="s">
        <v>57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2"/>
      <c r="AC60" s="4">
        <v>4</v>
      </c>
      <c r="AD60" s="4">
        <v>13.23</v>
      </c>
      <c r="AE60" s="4">
        <v>2</v>
      </c>
      <c r="AF60" s="16">
        <f t="shared" si="20"/>
        <v>1</v>
      </c>
      <c r="AJ60" s="162"/>
      <c r="AR60" s="4">
        <v>4</v>
      </c>
      <c r="AS60" s="4">
        <v>13.23</v>
      </c>
      <c r="AT60" s="4">
        <v>2</v>
      </c>
      <c r="AU60" s="16">
        <f t="shared" si="21"/>
        <v>1</v>
      </c>
      <c r="AY60" s="162"/>
      <c r="BG60" s="4">
        <v>4</v>
      </c>
      <c r="BH60" s="4">
        <v>13.23</v>
      </c>
      <c r="BI60" s="4">
        <v>2</v>
      </c>
      <c r="BJ60" s="16">
        <f t="shared" si="22"/>
        <v>1</v>
      </c>
      <c r="BN60" s="162"/>
      <c r="BV60" s="4">
        <v>4</v>
      </c>
      <c r="BW60" s="4">
        <v>0</v>
      </c>
      <c r="BX60" s="4">
        <v>1</v>
      </c>
      <c r="BY60" s="16">
        <f t="shared" si="23"/>
        <v>0.5</v>
      </c>
      <c r="CC60" s="162"/>
      <c r="CK60" s="4">
        <v>4</v>
      </c>
      <c r="CL60" s="4">
        <v>0</v>
      </c>
      <c r="CM60" s="4">
        <v>1</v>
      </c>
      <c r="CN60" s="16">
        <f t="shared" si="24"/>
        <v>0.5</v>
      </c>
      <c r="CR60" s="162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A47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5" t="s">
        <v>57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5" t="s">
        <v>57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5" t="s">
        <v>57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5" t="s">
        <v>57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5" t="s">
        <v>57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5" t="s">
        <v>57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2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2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2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2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2"/>
      <c r="CK60" s="4">
        <v>4</v>
      </c>
      <c r="CL60" s="4">
        <v>0</v>
      </c>
      <c r="CM60" s="4">
        <v>1</v>
      </c>
      <c r="CN60" s="16">
        <f t="shared" si="24"/>
        <v>1E-3</v>
      </c>
      <c r="CR60" s="162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A99"/>
  <sheetViews>
    <sheetView tabSelected="1" topLeftCell="AJ55" zoomScaleNormal="100" workbookViewId="0">
      <selection activeCell="BA51" sqref="BA51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204" t="s">
        <v>31</v>
      </c>
      <c r="C1" s="205"/>
      <c r="F1">
        <f ca="1">INDIRECT(A6&amp;"!$N$7")</f>
        <v>1</v>
      </c>
    </row>
    <row r="3" spans="1:7">
      <c r="A3" s="195" t="s">
        <v>28</v>
      </c>
      <c r="B3" s="232" t="s">
        <v>24</v>
      </c>
      <c r="C3" s="233"/>
      <c r="D3" s="233"/>
      <c r="E3" s="233"/>
      <c r="F3" s="233"/>
      <c r="G3" s="233"/>
    </row>
    <row r="4" spans="1:7">
      <c r="A4" s="196"/>
      <c r="B4" s="229" t="s">
        <v>29</v>
      </c>
      <c r="C4" s="230"/>
      <c r="D4" s="231"/>
      <c r="E4" s="224" t="s">
        <v>30</v>
      </c>
      <c r="F4" s="225"/>
      <c r="G4" s="225"/>
    </row>
    <row r="5" spans="1:7">
      <c r="A5" s="197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5">
      <c r="A17" s="195" t="s">
        <v>28</v>
      </c>
      <c r="B17" s="221" t="s">
        <v>25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3"/>
    </row>
    <row r="18" spans="1:25">
      <c r="A18" s="196"/>
      <c r="B18" s="218" t="s">
        <v>29</v>
      </c>
      <c r="C18" s="219"/>
      <c r="D18" s="219"/>
      <c r="E18" s="219"/>
      <c r="F18" s="219"/>
      <c r="G18" s="220"/>
      <c r="H18" s="218" t="s">
        <v>30</v>
      </c>
      <c r="I18" s="219"/>
      <c r="J18" s="219"/>
      <c r="K18" s="219"/>
      <c r="L18" s="219"/>
      <c r="M18" s="220"/>
      <c r="N18" s="218" t="s">
        <v>48</v>
      </c>
      <c r="O18" s="219"/>
      <c r="P18" s="219"/>
      <c r="Q18" s="219"/>
      <c r="R18" s="219"/>
      <c r="S18" s="220"/>
      <c r="T18" s="221" t="s">
        <v>39</v>
      </c>
      <c r="U18" s="222"/>
      <c r="V18" s="222"/>
      <c r="W18" s="222"/>
      <c r="X18" s="222"/>
      <c r="Y18" s="223"/>
    </row>
    <row r="19" spans="1:25">
      <c r="A19" s="197"/>
      <c r="B19" s="69" t="s">
        <v>26</v>
      </c>
      <c r="C19" s="70"/>
      <c r="D19" s="74" t="s">
        <v>57</v>
      </c>
      <c r="E19" s="69" t="s">
        <v>27</v>
      </c>
      <c r="F19" s="70"/>
      <c r="G19" s="74" t="s">
        <v>57</v>
      </c>
      <c r="H19" s="69" t="s">
        <v>26</v>
      </c>
      <c r="I19" s="70"/>
      <c r="J19" s="74" t="s">
        <v>57</v>
      </c>
      <c r="K19" s="69" t="s">
        <v>27</v>
      </c>
      <c r="L19" s="70"/>
      <c r="M19" s="79" t="s">
        <v>57</v>
      </c>
      <c r="N19" s="69" t="s">
        <v>26</v>
      </c>
      <c r="O19" s="70"/>
      <c r="P19" s="74" t="s">
        <v>57</v>
      </c>
      <c r="Q19" s="69" t="s">
        <v>27</v>
      </c>
      <c r="R19" s="70"/>
      <c r="S19" s="79" t="s">
        <v>57</v>
      </c>
      <c r="T19" s="53" t="s">
        <v>40</v>
      </c>
      <c r="U19" s="58"/>
      <c r="V19" s="54" t="s">
        <v>57</v>
      </c>
      <c r="W19" s="53" t="s">
        <v>27</v>
      </c>
      <c r="X19" s="58"/>
      <c r="Y19" s="54" t="s">
        <v>57</v>
      </c>
    </row>
    <row r="20" spans="1:25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>
        <f ca="1">AVERAGE(J20,P20)</f>
        <v>2.0499999999999997E-7</v>
      </c>
      <c r="W20" s="24">
        <f ca="1">AVERAGE(E20,K20,Q20)</f>
        <v>0.9916666666666667</v>
      </c>
      <c r="X20" s="76" t="s">
        <v>42</v>
      </c>
      <c r="Y20" s="65">
        <f ca="1">AVERAGE(M20,S20)</f>
        <v>0</v>
      </c>
    </row>
    <row r="21" spans="1:25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>
        <f t="shared" ref="V21:V29" ca="1" si="13">AVERAGE(J21,P21)</f>
        <v>0</v>
      </c>
      <c r="W21" s="25">
        <f t="shared" ref="W21:W29" ca="1" si="14">AVERAGE(E21,K21,Q21)</f>
        <v>0.95333333333333325</v>
      </c>
      <c r="X21" s="77" t="s">
        <v>42</v>
      </c>
      <c r="Y21" s="66">
        <f t="shared" ref="Y21:Y29" ca="1" si="15">AVERAGE(M21,S21)</f>
        <v>0</v>
      </c>
    </row>
    <row r="22" spans="1:25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>
        <f t="shared" ca="1" si="13"/>
        <v>1.0649999999999999</v>
      </c>
      <c r="W22" s="25">
        <f t="shared" ca="1" si="14"/>
        <v>0.98</v>
      </c>
      <c r="X22" s="77" t="s">
        <v>42</v>
      </c>
      <c r="Y22" s="66">
        <f t="shared" ca="1" si="15"/>
        <v>0</v>
      </c>
    </row>
    <row r="23" spans="1:25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>
        <f t="shared" ca="1" si="13"/>
        <v>1.6260399999999999</v>
      </c>
      <c r="W23" s="25">
        <f t="shared" ca="1" si="14"/>
        <v>0.95444444444444443</v>
      </c>
      <c r="X23" s="77" t="s">
        <v>42</v>
      </c>
      <c r="Y23" s="66">
        <f t="shared" ca="1" si="15"/>
        <v>1.75E-3</v>
      </c>
    </row>
    <row r="24" spans="1:25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>
        <f t="shared" ca="1" si="13"/>
        <v>5.73</v>
      </c>
      <c r="W24" s="25">
        <f t="shared" ca="1" si="14"/>
        <v>0.91733333333333322</v>
      </c>
      <c r="X24" s="77" t="s">
        <v>42</v>
      </c>
      <c r="Y24" s="66">
        <f t="shared" ca="1" si="15"/>
        <v>1.7100000000000001E-3</v>
      </c>
    </row>
    <row r="25" spans="1:25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>
        <f t="shared" ca="1" si="13"/>
        <v>10.75</v>
      </c>
      <c r="W25" s="25">
        <f t="shared" ca="1" si="14"/>
        <v>0.9341666666666667</v>
      </c>
      <c r="X25" s="77" t="s">
        <v>42</v>
      </c>
      <c r="Y25" s="66">
        <f t="shared" ca="1" si="15"/>
        <v>1.5E-3</v>
      </c>
    </row>
    <row r="26" spans="1:25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>
        <f t="shared" ca="1" si="13"/>
        <v>8.8650000000000002</v>
      </c>
      <c r="W26" s="25">
        <f t="shared" ca="1" si="14"/>
        <v>0.96</v>
      </c>
      <c r="X26" s="77" t="s">
        <v>42</v>
      </c>
      <c r="Y26" s="66">
        <f t="shared" ca="1" si="15"/>
        <v>1.4199999999999998E-3</v>
      </c>
    </row>
    <row r="27" spans="1:25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>
        <f t="shared" ca="1" si="13"/>
        <v>18.45</v>
      </c>
      <c r="W27" s="25">
        <f t="shared" ca="1" si="14"/>
        <v>0.93500000000000005</v>
      </c>
      <c r="X27" s="77" t="s">
        <v>42</v>
      </c>
      <c r="Y27" s="66">
        <f t="shared" ca="1" si="15"/>
        <v>3.2725000000000002E-3</v>
      </c>
    </row>
    <row r="28" spans="1:25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>
        <f t="shared" ca="1" si="13"/>
        <v>10.8</v>
      </c>
      <c r="W28" s="25">
        <f t="shared" ca="1" si="14"/>
        <v>0.92400000000000004</v>
      </c>
      <c r="X28" s="77" t="s">
        <v>42</v>
      </c>
      <c r="Y28" s="66">
        <f t="shared" ca="1" si="15"/>
        <v>1.9880000000000002E-3</v>
      </c>
    </row>
    <row r="29" spans="1:25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>
        <f t="shared" ca="1" si="13"/>
        <v>19.8</v>
      </c>
      <c r="W29" s="26">
        <f t="shared" ca="1" si="14"/>
        <v>0.92333333333333334</v>
      </c>
      <c r="X29" s="78" t="s">
        <v>42</v>
      </c>
      <c r="Y29" s="67">
        <f t="shared" ca="1" si="15"/>
        <v>3.1700000000000001E-3</v>
      </c>
    </row>
    <row r="31" spans="1:25">
      <c r="A31" s="195" t="s">
        <v>28</v>
      </c>
      <c r="B31" s="215" t="s">
        <v>51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7"/>
    </row>
    <row r="32" spans="1:25">
      <c r="A32" s="196"/>
      <c r="B32" s="212" t="s">
        <v>29</v>
      </c>
      <c r="C32" s="213"/>
      <c r="D32" s="213"/>
      <c r="E32" s="213"/>
      <c r="F32" s="213"/>
      <c r="G32" s="214"/>
      <c r="H32" s="212" t="s">
        <v>30</v>
      </c>
      <c r="I32" s="213"/>
      <c r="J32" s="213"/>
      <c r="K32" s="213"/>
      <c r="L32" s="213"/>
      <c r="M32" s="214"/>
      <c r="N32" s="212" t="s">
        <v>48</v>
      </c>
      <c r="O32" s="213"/>
      <c r="P32" s="213"/>
      <c r="Q32" s="213"/>
      <c r="R32" s="213"/>
      <c r="S32" s="214"/>
      <c r="T32" s="215" t="s">
        <v>39</v>
      </c>
      <c r="U32" s="216"/>
      <c r="V32" s="216"/>
      <c r="W32" s="216"/>
      <c r="X32" s="216"/>
      <c r="Y32" s="217"/>
    </row>
    <row r="33" spans="1:53">
      <c r="A33" s="197"/>
      <c r="B33" s="80" t="s">
        <v>26</v>
      </c>
      <c r="C33" s="81"/>
      <c r="D33" s="82" t="s">
        <v>57</v>
      </c>
      <c r="E33" s="80" t="s">
        <v>27</v>
      </c>
      <c r="F33" s="81"/>
      <c r="G33" s="82" t="s">
        <v>57</v>
      </c>
      <c r="H33" s="80" t="s">
        <v>26</v>
      </c>
      <c r="I33" s="81"/>
      <c r="J33" s="82" t="s">
        <v>57</v>
      </c>
      <c r="K33" s="80" t="s">
        <v>27</v>
      </c>
      <c r="L33" s="81"/>
      <c r="M33" s="83" t="s">
        <v>57</v>
      </c>
      <c r="N33" s="80" t="s">
        <v>26</v>
      </c>
      <c r="O33" s="81"/>
      <c r="P33" s="82" t="s">
        <v>57</v>
      </c>
      <c r="Q33" s="80" t="s">
        <v>27</v>
      </c>
      <c r="R33" s="81"/>
      <c r="S33" s="83" t="s">
        <v>57</v>
      </c>
      <c r="T33" s="55" t="s">
        <v>40</v>
      </c>
      <c r="U33" s="60"/>
      <c r="V33" s="56" t="s">
        <v>57</v>
      </c>
      <c r="W33" s="55" t="s">
        <v>27</v>
      </c>
      <c r="X33" s="60"/>
      <c r="Y33" s="56" t="s">
        <v>57</v>
      </c>
    </row>
    <row r="34" spans="1:53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>
        <f t="shared" ref="V34" ca="1" si="16">AVERAGE(J34,P34)</f>
        <v>2.0499999999999997E-7</v>
      </c>
      <c r="W34" s="24">
        <f ca="1">AVERAGE(E34,K34,Q34)</f>
        <v>0.93333333333333324</v>
      </c>
      <c r="X34" s="76" t="s">
        <v>42</v>
      </c>
      <c r="Y34" s="65">
        <f t="shared" ref="Y34" ca="1" si="17">AVERAGE(M34,S34)</f>
        <v>0</v>
      </c>
    </row>
    <row r="35" spans="1:53">
      <c r="A35" s="89">
        <v>5</v>
      </c>
      <c r="B35" s="100">
        <f t="shared" ref="B35:B43" ca="1" si="18">INDIRECT($A35&amp;"!$AL$7")</f>
        <v>25.7</v>
      </c>
      <c r="C35" s="77" t="s">
        <v>42</v>
      </c>
      <c r="D35" s="101">
        <f t="shared" ref="D35:D43" ca="1" si="19">INDIRECT($A35&amp;"!$AM$7")</f>
        <v>6.5</v>
      </c>
      <c r="E35" s="25">
        <f t="shared" ref="E35:E43" ca="1" si="20">INDIRECT($A35&amp;"!$AP$7")</f>
        <v>0.63</v>
      </c>
      <c r="F35" s="77" t="s">
        <v>42</v>
      </c>
      <c r="G35" s="66">
        <f t="shared" ref="G35:G43" ca="1" si="21">INDIRECT($A35&amp;"!$AQ$7")</f>
        <v>0.11479999999999999</v>
      </c>
      <c r="H35" s="100">
        <f t="shared" ref="H35:H43" ca="1" si="22">INDIRECT($A35&amp;"!$AL$32")</f>
        <v>38.799999999999997</v>
      </c>
      <c r="I35" s="77" t="s">
        <v>42</v>
      </c>
      <c r="J35" s="101">
        <f t="shared" ref="J35:J43" ca="1" si="23">INDIRECT($A35&amp;"!$AM$32")</f>
        <v>3.79</v>
      </c>
      <c r="K35" s="25">
        <f t="shared" ref="K35:K43" ca="1" si="24">INDIRECT($A35&amp;"!$AP$32")</f>
        <v>0.95</v>
      </c>
      <c r="L35" s="77" t="s">
        <v>42</v>
      </c>
      <c r="M35" s="66">
        <f t="shared" ref="M35:M43" ca="1" si="25">INDIRECT($A35&amp;"!$AQ$32")</f>
        <v>6.7000000000000004E-2</v>
      </c>
      <c r="N35" s="100">
        <f t="shared" ref="N35:N43" ca="1" si="26">INDIRECT($A35&amp;"!$AL$57")</f>
        <v>37.69</v>
      </c>
      <c r="O35" s="77" t="s">
        <v>42</v>
      </c>
      <c r="P35" s="101">
        <f t="shared" ref="P35:P43" ca="1" si="27">INDIRECT($A35&amp;"!$AM$57")</f>
        <v>0</v>
      </c>
      <c r="Q35" s="25">
        <f t="shared" ref="Q35:Q43" ca="1" si="28">INDIRECT($A35&amp;"!$AP$57")</f>
        <v>1</v>
      </c>
      <c r="R35" s="77" t="s">
        <v>42</v>
      </c>
      <c r="S35" s="66">
        <f t="shared" ref="S35:S43" ca="1" si="29">INDIRECT($A35&amp;"!$AQ$57")</f>
        <v>0</v>
      </c>
      <c r="T35" s="98">
        <f t="shared" ref="T35:T43" ca="1" si="30">AVERAGE(B35,H35,N35)</f>
        <v>34.063333333333333</v>
      </c>
      <c r="U35" s="77" t="s">
        <v>42</v>
      </c>
      <c r="V35" s="72">
        <f t="shared" ref="V35:V43" ca="1" si="31">AVERAGE(J35,P35)</f>
        <v>1.895</v>
      </c>
      <c r="W35" s="25">
        <f t="shared" ref="W35:W43" ca="1" si="32">AVERAGE(E35,K35,Q35)</f>
        <v>0.86</v>
      </c>
      <c r="X35" s="77" t="s">
        <v>42</v>
      </c>
      <c r="Y35" s="66">
        <f t="shared" ref="Y35:Y43" ca="1" si="33">AVERAGE(M35,S35)</f>
        <v>3.3500000000000002E-2</v>
      </c>
    </row>
    <row r="36" spans="1:53">
      <c r="A36" s="89">
        <v>10</v>
      </c>
      <c r="B36" s="100">
        <f t="shared" ca="1" si="18"/>
        <v>42.4</v>
      </c>
      <c r="C36" s="77" t="s">
        <v>42</v>
      </c>
      <c r="D36" s="101">
        <f t="shared" ca="1" si="19"/>
        <v>10.9</v>
      </c>
      <c r="E36" s="25">
        <f t="shared" ca="1" si="20"/>
        <v>0.54500000000000004</v>
      </c>
      <c r="F36" s="77" t="s">
        <v>42</v>
      </c>
      <c r="G36" s="66">
        <f t="shared" ca="1" si="21"/>
        <v>0.129</v>
      </c>
      <c r="H36" s="100">
        <f t="shared" ca="1" si="22"/>
        <v>64.5</v>
      </c>
      <c r="I36" s="77" t="s">
        <v>42</v>
      </c>
      <c r="J36" s="101">
        <f t="shared" ca="1" si="23"/>
        <v>6.76</v>
      </c>
      <c r="K36" s="25">
        <f t="shared" ca="1" si="24"/>
        <v>0.94000000000000006</v>
      </c>
      <c r="L36" s="77" t="s">
        <v>42</v>
      </c>
      <c r="M36" s="66">
        <f t="shared" ca="1" si="25"/>
        <v>6.1499999999999999E-2</v>
      </c>
      <c r="N36" s="100">
        <f t="shared" ca="1" si="26"/>
        <v>64.930000000000007</v>
      </c>
      <c r="O36" s="77" t="s">
        <v>42</v>
      </c>
      <c r="P36" s="101">
        <f t="shared" ca="1" si="27"/>
        <v>0</v>
      </c>
      <c r="Q36" s="25">
        <f t="shared" ca="1" si="28"/>
        <v>1</v>
      </c>
      <c r="R36" s="77" t="s">
        <v>42</v>
      </c>
      <c r="S36" s="66">
        <f t="shared" ca="1" si="29"/>
        <v>0</v>
      </c>
      <c r="T36" s="98">
        <f t="shared" ca="1" si="30"/>
        <v>57.276666666666671</v>
      </c>
      <c r="U36" s="77" t="s">
        <v>42</v>
      </c>
      <c r="V36" s="72">
        <f t="shared" ca="1" si="31"/>
        <v>3.38</v>
      </c>
      <c r="W36" s="25">
        <f t="shared" ca="1" si="32"/>
        <v>0.82833333333333348</v>
      </c>
      <c r="X36" s="77" t="s">
        <v>42</v>
      </c>
      <c r="Y36" s="66">
        <f t="shared" ca="1" si="33"/>
        <v>3.075E-2</v>
      </c>
    </row>
    <row r="37" spans="1:53">
      <c r="A37" s="89">
        <v>30</v>
      </c>
      <c r="B37" s="100">
        <f t="shared" ca="1" si="18"/>
        <v>85</v>
      </c>
      <c r="C37" s="77" t="s">
        <v>42</v>
      </c>
      <c r="D37" s="101">
        <f t="shared" ca="1" si="19"/>
        <v>23.1</v>
      </c>
      <c r="E37" s="25">
        <f t="shared" ca="1" si="20"/>
        <v>0.44333333333333336</v>
      </c>
      <c r="F37" s="77" t="s">
        <v>42</v>
      </c>
      <c r="G37" s="66">
        <f t="shared" ca="1" si="21"/>
        <v>0.13366666666666666</v>
      </c>
      <c r="H37" s="100">
        <f t="shared" ca="1" si="22"/>
        <v>114</v>
      </c>
      <c r="I37" s="77" t="s">
        <v>42</v>
      </c>
      <c r="J37" s="101">
        <f t="shared" ca="1" si="23"/>
        <v>19.5</v>
      </c>
      <c r="K37" s="25">
        <f t="shared" ca="1" si="24"/>
        <v>0.87333333333333329</v>
      </c>
      <c r="L37" s="77" t="s">
        <v>42</v>
      </c>
      <c r="M37" s="66">
        <f t="shared" ca="1" si="25"/>
        <v>0.129</v>
      </c>
      <c r="N37" s="100">
        <f t="shared" ca="1" si="26"/>
        <v>172</v>
      </c>
      <c r="O37" s="77" t="s">
        <v>42</v>
      </c>
      <c r="P37" s="101">
        <f t="shared" ca="1" si="27"/>
        <v>2.0799999999999998E-3</v>
      </c>
      <c r="Q37" s="25">
        <f t="shared" ca="1" si="28"/>
        <v>1</v>
      </c>
      <c r="R37" s="77" t="s">
        <v>42</v>
      </c>
      <c r="S37" s="66">
        <f t="shared" ca="1" si="29"/>
        <v>0</v>
      </c>
      <c r="T37" s="98">
        <f t="shared" ca="1" si="30"/>
        <v>123.66666666666667</v>
      </c>
      <c r="U37" s="77" t="s">
        <v>42</v>
      </c>
      <c r="V37" s="72">
        <f t="shared" ca="1" si="31"/>
        <v>9.7510399999999997</v>
      </c>
      <c r="W37" s="25">
        <f t="shared" ca="1" si="32"/>
        <v>0.77222222222222214</v>
      </c>
      <c r="X37" s="77" t="s">
        <v>42</v>
      </c>
      <c r="Y37" s="66">
        <f t="shared" ca="1" si="33"/>
        <v>6.4500000000000002E-2</v>
      </c>
    </row>
    <row r="38" spans="1:53">
      <c r="A38" s="89">
        <v>50</v>
      </c>
      <c r="B38" s="100">
        <f t="shared" ca="1" si="18"/>
        <v>65.2</v>
      </c>
      <c r="C38" s="77" t="s">
        <v>42</v>
      </c>
      <c r="D38" s="101">
        <f t="shared" ca="1" si="19"/>
        <v>19.8</v>
      </c>
      <c r="E38" s="25">
        <f t="shared" ca="1" si="20"/>
        <v>0.214</v>
      </c>
      <c r="F38" s="77" t="s">
        <v>42</v>
      </c>
      <c r="G38" s="66">
        <f t="shared" ca="1" si="21"/>
        <v>8.0399999999999985E-2</v>
      </c>
      <c r="H38" s="100">
        <f t="shared" ca="1" si="22"/>
        <v>148</v>
      </c>
      <c r="I38" s="77" t="s">
        <v>42</v>
      </c>
      <c r="J38" s="101">
        <f t="shared" ca="1" si="23"/>
        <v>23.3</v>
      </c>
      <c r="K38" s="25">
        <f t="shared" ca="1" si="24"/>
        <v>0.87400000000000011</v>
      </c>
      <c r="L38" s="77" t="s">
        <v>42</v>
      </c>
      <c r="M38" s="66">
        <f t="shared" ca="1" si="25"/>
        <v>0.10859999999999999</v>
      </c>
      <c r="N38" s="100">
        <f t="shared" ca="1" si="26"/>
        <v>241</v>
      </c>
      <c r="O38" s="77" t="s">
        <v>42</v>
      </c>
      <c r="P38" s="101">
        <f t="shared" ca="1" si="27"/>
        <v>6.41</v>
      </c>
      <c r="Q38" s="25">
        <f t="shared" ca="1" si="28"/>
        <v>0.998</v>
      </c>
      <c r="R38" s="77" t="s">
        <v>42</v>
      </c>
      <c r="S38" s="66">
        <f t="shared" ca="1" si="29"/>
        <v>3.4200000000000003E-3</v>
      </c>
      <c r="T38" s="98">
        <f t="shared" ca="1" si="30"/>
        <v>151.4</v>
      </c>
      <c r="U38" s="77" t="s">
        <v>42</v>
      </c>
      <c r="V38" s="72">
        <f t="shared" ca="1" si="31"/>
        <v>14.855</v>
      </c>
      <c r="W38" s="25">
        <f t="shared" ca="1" si="32"/>
        <v>0.69533333333333347</v>
      </c>
      <c r="X38" s="77" t="s">
        <v>42</v>
      </c>
      <c r="Y38" s="66">
        <f t="shared" ca="1" si="33"/>
        <v>5.6009999999999997E-2</v>
      </c>
    </row>
    <row r="39" spans="1:53">
      <c r="A39" s="89">
        <v>80</v>
      </c>
      <c r="B39" s="100">
        <f t="shared" ca="1" si="18"/>
        <v>104</v>
      </c>
      <c r="C39" s="77" t="s">
        <v>42</v>
      </c>
      <c r="D39" s="101">
        <f t="shared" ca="1" si="19"/>
        <v>33.799999999999997</v>
      </c>
      <c r="E39" s="25">
        <f t="shared" ca="1" si="20"/>
        <v>0.22374999999999998</v>
      </c>
      <c r="F39" s="77" t="s">
        <v>42</v>
      </c>
      <c r="G39" s="66">
        <f t="shared" ca="1" si="21"/>
        <v>9.1499999999999998E-2</v>
      </c>
      <c r="H39" s="100">
        <f t="shared" ca="1" si="22"/>
        <v>193</v>
      </c>
      <c r="I39" s="77" t="s">
        <v>42</v>
      </c>
      <c r="J39" s="101">
        <f t="shared" ca="1" si="23"/>
        <v>19.899999999999999</v>
      </c>
      <c r="K39" s="25">
        <f t="shared" ca="1" si="24"/>
        <v>0.91374999999999995</v>
      </c>
      <c r="L39" s="77" t="s">
        <v>42</v>
      </c>
      <c r="M39" s="66">
        <f t="shared" ca="1" si="25"/>
        <v>9.0999999999999998E-2</v>
      </c>
      <c r="N39" s="100">
        <f t="shared" ca="1" si="26"/>
        <v>285</v>
      </c>
      <c r="O39" s="77" t="s">
        <v>42</v>
      </c>
      <c r="P39" s="101">
        <f t="shared" ca="1" si="27"/>
        <v>15.4</v>
      </c>
      <c r="Q39" s="25">
        <f t="shared" ca="1" si="28"/>
        <v>0.99375000000000002</v>
      </c>
      <c r="R39" s="77" t="s">
        <v>42</v>
      </c>
      <c r="S39" s="66">
        <f t="shared" ca="1" si="29"/>
        <v>3.0000000000000001E-3</v>
      </c>
      <c r="T39" s="98">
        <f t="shared" ca="1" si="30"/>
        <v>194</v>
      </c>
      <c r="U39" s="77" t="s">
        <v>42</v>
      </c>
      <c r="V39" s="72">
        <f t="shared" ca="1" si="31"/>
        <v>17.649999999999999</v>
      </c>
      <c r="W39" s="25">
        <f t="shared" ca="1" si="32"/>
        <v>0.7104166666666667</v>
      </c>
      <c r="X39" s="77" t="s">
        <v>42</v>
      </c>
      <c r="Y39" s="66">
        <f t="shared" ca="1" si="33"/>
        <v>4.7E-2</v>
      </c>
    </row>
    <row r="40" spans="1:53">
      <c r="A40" s="89">
        <v>100</v>
      </c>
      <c r="B40" s="100">
        <f t="shared" ca="1" si="18"/>
        <v>104</v>
      </c>
      <c r="C40" s="77" t="s">
        <v>42</v>
      </c>
      <c r="D40" s="101">
        <f t="shared" ca="1" si="19"/>
        <v>36.5</v>
      </c>
      <c r="E40" s="25">
        <f t="shared" ca="1" si="20"/>
        <v>0.17600000000000002</v>
      </c>
      <c r="F40" s="77" t="s">
        <v>42</v>
      </c>
      <c r="G40" s="66">
        <f t="shared" ca="1" si="21"/>
        <v>6.6900000000000001E-2</v>
      </c>
      <c r="H40" s="100">
        <f t="shared" ca="1" si="22"/>
        <v>225</v>
      </c>
      <c r="I40" s="77" t="s">
        <v>42</v>
      </c>
      <c r="J40" s="101">
        <f t="shared" ca="1" si="23"/>
        <v>27.8</v>
      </c>
      <c r="K40" s="25">
        <f t="shared" ca="1" si="24"/>
        <v>0.91200000000000003</v>
      </c>
      <c r="L40" s="77" t="s">
        <v>42</v>
      </c>
      <c r="M40" s="66">
        <f t="shared" ca="1" si="25"/>
        <v>8.8900000000000007E-2</v>
      </c>
      <c r="N40" s="100">
        <f t="shared" ca="1" si="26"/>
        <v>300</v>
      </c>
      <c r="O40" s="77" t="s">
        <v>42</v>
      </c>
      <c r="P40" s="101">
        <f t="shared" ca="1" si="27"/>
        <v>10.6</v>
      </c>
      <c r="Q40" s="25">
        <f t="shared" ca="1" si="28"/>
        <v>0.995</v>
      </c>
      <c r="R40" s="77" t="s">
        <v>42</v>
      </c>
      <c r="S40" s="66">
        <f t="shared" ca="1" si="29"/>
        <v>2.8399999999999996E-3</v>
      </c>
      <c r="T40" s="98">
        <f t="shared" ca="1" si="30"/>
        <v>209.66666666666666</v>
      </c>
      <c r="U40" s="77" t="s">
        <v>42</v>
      </c>
      <c r="V40" s="72">
        <f t="shared" ca="1" si="31"/>
        <v>19.2</v>
      </c>
      <c r="W40" s="25">
        <f t="shared" ca="1" si="32"/>
        <v>0.69433333333333336</v>
      </c>
      <c r="X40" s="77" t="s">
        <v>42</v>
      </c>
      <c r="Y40" s="66">
        <f t="shared" ca="1" si="33"/>
        <v>4.5870000000000001E-2</v>
      </c>
    </row>
    <row r="41" spans="1:53">
      <c r="A41" s="89">
        <v>200</v>
      </c>
      <c r="B41" s="100">
        <f t="shared" ca="1" si="18"/>
        <v>99.1</v>
      </c>
      <c r="C41" s="77" t="s">
        <v>42</v>
      </c>
      <c r="D41" s="101">
        <f t="shared" ca="1" si="19"/>
        <v>46.4</v>
      </c>
      <c r="E41" s="25">
        <f t="shared" ca="1" si="20"/>
        <v>8.1500000000000003E-2</v>
      </c>
      <c r="F41" s="77" t="s">
        <v>42</v>
      </c>
      <c r="G41" s="66">
        <f t="shared" ca="1" si="21"/>
        <v>4.2549999999999998E-2</v>
      </c>
      <c r="H41" s="100">
        <f t="shared" ca="1" si="22"/>
        <v>315</v>
      </c>
      <c r="I41" s="77" t="s">
        <v>42</v>
      </c>
      <c r="J41" s="101">
        <f t="shared" ca="1" si="23"/>
        <v>58.1</v>
      </c>
      <c r="K41" s="25">
        <f t="shared" ca="1" si="24"/>
        <v>0.85499999999999998</v>
      </c>
      <c r="L41" s="77" t="s">
        <v>42</v>
      </c>
      <c r="M41" s="66">
        <f t="shared" ca="1" si="25"/>
        <v>0.13350000000000001</v>
      </c>
      <c r="N41" s="100">
        <f t="shared" ca="1" si="26"/>
        <v>270</v>
      </c>
      <c r="O41" s="77" t="s">
        <v>42</v>
      </c>
      <c r="P41" s="101">
        <f t="shared" ca="1" si="27"/>
        <v>26.5</v>
      </c>
      <c r="Q41" s="25">
        <f t="shared" ca="1" si="28"/>
        <v>0.995</v>
      </c>
      <c r="R41" s="77" t="s">
        <v>42</v>
      </c>
      <c r="S41" s="66">
        <f t="shared" ca="1" si="29"/>
        <v>3.2450000000000001E-3</v>
      </c>
      <c r="T41" s="98">
        <f t="shared" ca="1" si="30"/>
        <v>228.03333333333333</v>
      </c>
      <c r="U41" s="77" t="s">
        <v>42</v>
      </c>
      <c r="V41" s="72">
        <f t="shared" ca="1" si="31"/>
        <v>42.3</v>
      </c>
      <c r="W41" s="25">
        <f t="shared" ca="1" si="32"/>
        <v>0.64383333333333337</v>
      </c>
      <c r="X41" s="77" t="s">
        <v>42</v>
      </c>
      <c r="Y41" s="66">
        <f t="shared" ca="1" si="33"/>
        <v>6.8372500000000003E-2</v>
      </c>
    </row>
    <row r="42" spans="1:53">
      <c r="A42" s="89">
        <v>500</v>
      </c>
      <c r="B42" s="100">
        <f t="shared" ca="1" si="18"/>
        <v>116</v>
      </c>
      <c r="C42" s="77" t="s">
        <v>42</v>
      </c>
      <c r="D42" s="101">
        <f t="shared" ca="1" si="19"/>
        <v>52.3</v>
      </c>
      <c r="E42" s="25">
        <f t="shared" ca="1" si="20"/>
        <v>4.8000000000000001E-2</v>
      </c>
      <c r="F42" s="77" t="s">
        <v>42</v>
      </c>
      <c r="G42" s="66">
        <f t="shared" ca="1" si="21"/>
        <v>2.46E-2</v>
      </c>
      <c r="H42" s="100">
        <f t="shared" ca="1" si="22"/>
        <v>476</v>
      </c>
      <c r="I42" s="77" t="s">
        <v>42</v>
      </c>
      <c r="J42" s="101">
        <f t="shared" ca="1" si="23"/>
        <v>62.1</v>
      </c>
      <c r="K42" s="25">
        <f t="shared" ca="1" si="24"/>
        <v>0.84399999999999997</v>
      </c>
      <c r="L42" s="77" t="s">
        <v>42</v>
      </c>
      <c r="M42" s="66">
        <f t="shared" ca="1" si="25"/>
        <v>0.112</v>
      </c>
      <c r="N42" s="100">
        <f t="shared" ca="1" si="26"/>
        <v>232</v>
      </c>
      <c r="O42" s="77" t="s">
        <v>42</v>
      </c>
      <c r="P42" s="101">
        <f t="shared" ca="1" si="27"/>
        <v>7</v>
      </c>
      <c r="Q42" s="25">
        <f t="shared" ca="1" si="28"/>
        <v>0.998</v>
      </c>
      <c r="R42" s="77" t="s">
        <v>42</v>
      </c>
      <c r="S42" s="66">
        <f t="shared" ca="1" si="29"/>
        <v>9.1600000000000004E-4</v>
      </c>
      <c r="T42" s="98">
        <f t="shared" ca="1" si="30"/>
        <v>274.66666666666669</v>
      </c>
      <c r="U42" s="77" t="s">
        <v>42</v>
      </c>
      <c r="V42" s="72">
        <f t="shared" ca="1" si="31"/>
        <v>34.549999999999997</v>
      </c>
      <c r="W42" s="25">
        <f t="shared" ca="1" si="32"/>
        <v>0.63</v>
      </c>
      <c r="X42" s="77" t="s">
        <v>42</v>
      </c>
      <c r="Y42" s="66">
        <f t="shared" ca="1" si="33"/>
        <v>5.6458000000000001E-2</v>
      </c>
    </row>
    <row r="43" spans="1:53">
      <c r="A43" s="90">
        <v>1000</v>
      </c>
      <c r="B43" s="102">
        <f t="shared" ca="1" si="18"/>
        <v>170</v>
      </c>
      <c r="C43" s="78" t="s">
        <v>42</v>
      </c>
      <c r="D43" s="103">
        <f t="shared" ca="1" si="19"/>
        <v>62.3</v>
      </c>
      <c r="E43" s="26">
        <f t="shared" ca="1" si="20"/>
        <v>4.1000000000000002E-2</v>
      </c>
      <c r="F43" s="78" t="s">
        <v>42</v>
      </c>
      <c r="G43" s="67">
        <f t="shared" ca="1" si="21"/>
        <v>2.2699999999999998E-2</v>
      </c>
      <c r="H43" s="102">
        <f t="shared" ca="1" si="22"/>
        <v>611</v>
      </c>
      <c r="I43" s="78" t="s">
        <v>42</v>
      </c>
      <c r="J43" s="103">
        <f t="shared" ca="1" si="23"/>
        <v>65.3</v>
      </c>
      <c r="K43" s="26">
        <f t="shared" ca="1" si="24"/>
        <v>0.85899999999999999</v>
      </c>
      <c r="L43" s="78" t="s">
        <v>42</v>
      </c>
      <c r="M43" s="67">
        <f t="shared" ca="1" si="25"/>
        <v>8.3199999999999996E-2</v>
      </c>
      <c r="N43" s="102">
        <f t="shared" ca="1" si="26"/>
        <v>250</v>
      </c>
      <c r="O43" s="78" t="s">
        <v>42</v>
      </c>
      <c r="P43" s="103">
        <f t="shared" ca="1" si="27"/>
        <v>16.600000000000001</v>
      </c>
      <c r="Q43" s="26">
        <f t="shared" ca="1" si="28"/>
        <v>0.998</v>
      </c>
      <c r="R43" s="78" t="s">
        <v>42</v>
      </c>
      <c r="S43" s="67">
        <f t="shared" ca="1" si="29"/>
        <v>1.3500000000000001E-3</v>
      </c>
      <c r="T43" s="99">
        <f t="shared" ca="1" si="30"/>
        <v>343.66666666666669</v>
      </c>
      <c r="U43" s="78" t="s">
        <v>42</v>
      </c>
      <c r="V43" s="73">
        <f t="shared" ca="1" si="31"/>
        <v>40.950000000000003</v>
      </c>
      <c r="W43" s="26">
        <f t="shared" ca="1" si="32"/>
        <v>0.63266666666666671</v>
      </c>
      <c r="X43" s="78" t="s">
        <v>42</v>
      </c>
      <c r="Y43" s="67">
        <f t="shared" ca="1" si="33"/>
        <v>4.2275E-2</v>
      </c>
    </row>
    <row r="44" spans="1:53">
      <c r="AY44" t="s">
        <v>60</v>
      </c>
      <c r="AZ44" t="s">
        <v>61</v>
      </c>
    </row>
    <row r="45" spans="1:53">
      <c r="A45" s="195" t="s">
        <v>28</v>
      </c>
      <c r="B45" s="234" t="s">
        <v>55</v>
      </c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6"/>
      <c r="AY45" s="243">
        <v>0.02</v>
      </c>
      <c r="AZ45">
        <f ca="1">N29/60</f>
        <v>4.166666666666667</v>
      </c>
      <c r="BA45" t="s">
        <v>62</v>
      </c>
    </row>
    <row r="46" spans="1:53">
      <c r="A46" s="196"/>
      <c r="B46" s="226" t="s">
        <v>29</v>
      </c>
      <c r="C46" s="227"/>
      <c r="D46" s="227"/>
      <c r="E46" s="227"/>
      <c r="F46" s="227"/>
      <c r="G46" s="228"/>
      <c r="H46" s="226" t="s">
        <v>30</v>
      </c>
      <c r="I46" s="227"/>
      <c r="J46" s="227"/>
      <c r="K46" s="227"/>
      <c r="L46" s="227"/>
      <c r="M46" s="228"/>
      <c r="N46" s="226" t="s">
        <v>48</v>
      </c>
      <c r="O46" s="227"/>
      <c r="P46" s="227"/>
      <c r="Q46" s="227"/>
      <c r="R46" s="227"/>
      <c r="S46" s="228"/>
      <c r="T46" s="234" t="s">
        <v>39</v>
      </c>
      <c r="U46" s="235"/>
      <c r="V46" s="235"/>
      <c r="W46" s="235"/>
      <c r="X46" s="235"/>
      <c r="Y46" s="236"/>
      <c r="AY46" s="243">
        <v>0.01</v>
      </c>
      <c r="AZ46">
        <f ca="1">N43/60</f>
        <v>4.166666666666667</v>
      </c>
      <c r="BA46" t="s">
        <v>62</v>
      </c>
    </row>
    <row r="47" spans="1:53">
      <c r="A47" s="197"/>
      <c r="B47" s="84" t="s">
        <v>26</v>
      </c>
      <c r="C47" s="85"/>
      <c r="D47" s="86" t="s">
        <v>57</v>
      </c>
      <c r="E47" s="84" t="s">
        <v>27</v>
      </c>
      <c r="F47" s="85"/>
      <c r="G47" s="86" t="s">
        <v>57</v>
      </c>
      <c r="H47" s="84" t="s">
        <v>26</v>
      </c>
      <c r="I47" s="85"/>
      <c r="J47" s="86" t="s">
        <v>57</v>
      </c>
      <c r="K47" s="84" t="s">
        <v>27</v>
      </c>
      <c r="L47" s="85"/>
      <c r="M47" s="87" t="s">
        <v>57</v>
      </c>
      <c r="N47" s="84" t="s">
        <v>26</v>
      </c>
      <c r="O47" s="85"/>
      <c r="P47" s="86" t="s">
        <v>57</v>
      </c>
      <c r="Q47" s="84" t="s">
        <v>27</v>
      </c>
      <c r="R47" s="85"/>
      <c r="S47" s="87" t="s">
        <v>57</v>
      </c>
      <c r="T47" s="51" t="s">
        <v>40</v>
      </c>
      <c r="U47" s="59"/>
      <c r="V47" s="52" t="s">
        <v>57</v>
      </c>
      <c r="W47" s="51" t="s">
        <v>27</v>
      </c>
      <c r="X47" s="59"/>
      <c r="Y47" s="52" t="s">
        <v>57</v>
      </c>
      <c r="AY47" s="243">
        <v>8.0000000000000002E-3</v>
      </c>
      <c r="AZ47">
        <f ca="1">N57/60</f>
        <v>4.166666666666667</v>
      </c>
      <c r="BA47" t="s">
        <v>62</v>
      </c>
    </row>
    <row r="48" spans="1:53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>
        <f t="shared" ref="V48" ca="1" si="34">AVERAGE(J48,P48)</f>
        <v>0.69000010249999999</v>
      </c>
      <c r="W48" s="24">
        <f ca="1">AVERAGE(E48,K48,Q48)</f>
        <v>0.9</v>
      </c>
      <c r="X48" s="76" t="s">
        <v>42</v>
      </c>
      <c r="Y48" s="65">
        <f t="shared" ref="Y48" ca="1" si="35">AVERAGE(M48,S48)</f>
        <v>2.6249999999999999E-2</v>
      </c>
      <c r="AY48" s="243">
        <v>1E-3</v>
      </c>
      <c r="AZ48">
        <f ca="1">N71/60</f>
        <v>9.3666666666666671</v>
      </c>
      <c r="BA48" t="s">
        <v>62</v>
      </c>
    </row>
    <row r="49" spans="1:53">
      <c r="A49" s="89">
        <v>5</v>
      </c>
      <c r="B49" s="100">
        <f t="shared" ref="B49:B57" ca="1" si="36">INDIRECT($A49&amp;"!$BA$7")</f>
        <v>22.9</v>
      </c>
      <c r="C49" s="77" t="s">
        <v>42</v>
      </c>
      <c r="D49" s="101">
        <f t="shared" ref="D49:D57" ca="1" si="37">INDIRECT($A49&amp;"!$BB$7")</f>
        <v>6.41</v>
      </c>
      <c r="E49" s="25">
        <f t="shared" ref="E49:E57" ca="1" si="38">INDIRECT($A49&amp;"!$BE$7")</f>
        <v>0.57999999999999996</v>
      </c>
      <c r="F49" s="77" t="s">
        <v>42</v>
      </c>
      <c r="G49" s="66">
        <f t="shared" ref="G49:G57" ca="1" si="39">INDIRECT($A49&amp;"!$BF$7")</f>
        <v>0.1132</v>
      </c>
      <c r="H49" s="100">
        <f t="shared" ref="H49:H57" ca="1" si="40">INDIRECT($A49&amp;"!$BA$32")</f>
        <v>33.700000000000003</v>
      </c>
      <c r="I49" s="77" t="s">
        <v>42</v>
      </c>
      <c r="J49" s="101">
        <f t="shared" ref="J49:J57" ca="1" si="41">INDIRECT($A49&amp;"!$BB$32")</f>
        <v>5.6</v>
      </c>
      <c r="K49" s="25">
        <f t="shared" ref="K49:K57" ca="1" si="42">INDIRECT($A49&amp;"!$BE$32")</f>
        <v>0.84000000000000008</v>
      </c>
      <c r="L49" s="77" t="s">
        <v>42</v>
      </c>
      <c r="M49" s="66">
        <f t="shared" ref="M49:M57" ca="1" si="43">INDIRECT($A49&amp;"!$BF$32")</f>
        <v>0.11599999999999999</v>
      </c>
      <c r="N49" s="100">
        <f t="shared" ref="N49:N57" ca="1" si="44">INDIRECT($A49&amp;"!$BA$57")</f>
        <v>37.69</v>
      </c>
      <c r="O49" s="77" t="s">
        <v>42</v>
      </c>
      <c r="P49" s="101">
        <f t="shared" ref="P49:P57" ca="1" si="45">INDIRECT($A49&amp;"!$BB$57")</f>
        <v>0</v>
      </c>
      <c r="Q49" s="25">
        <f t="shared" ref="Q49:Q57" ca="1" si="46">INDIRECT($A49&amp;"!$BE$57")</f>
        <v>1</v>
      </c>
      <c r="R49" s="77" t="s">
        <v>42</v>
      </c>
      <c r="S49" s="66">
        <f t="shared" ref="S49:S57" ca="1" si="47">INDIRECT($A49&amp;"!$BF$57")</f>
        <v>0</v>
      </c>
      <c r="T49" s="98">
        <f t="shared" ref="T49:T57" ca="1" si="48">AVERAGE(B49,H49,N49)</f>
        <v>31.429999999999996</v>
      </c>
      <c r="U49" s="77" t="s">
        <v>42</v>
      </c>
      <c r="V49" s="72">
        <f t="shared" ref="V49:V57" ca="1" si="49">AVERAGE(J49,P49)</f>
        <v>2.8</v>
      </c>
      <c r="W49" s="25">
        <f t="shared" ref="W49:W57" ca="1" si="50">AVERAGE(E49,K49,Q49)</f>
        <v>0.80666666666666664</v>
      </c>
      <c r="X49" s="77" t="s">
        <v>42</v>
      </c>
      <c r="Y49" s="66">
        <f t="shared" ref="Y49:Y57" ca="1" si="51">AVERAGE(M49,S49)</f>
        <v>5.7999999999999996E-2</v>
      </c>
      <c r="AY49" s="243">
        <v>5.0000000000000001E-4</v>
      </c>
      <c r="AZ49">
        <f ca="1">N85/60</f>
        <v>4.666666666666667</v>
      </c>
      <c r="BA49" t="s">
        <v>62</v>
      </c>
    </row>
    <row r="50" spans="1:53">
      <c r="A50" s="89">
        <v>10</v>
      </c>
      <c r="B50" s="100">
        <f t="shared" ca="1" si="36"/>
        <v>34.1</v>
      </c>
      <c r="C50" s="77" t="s">
        <v>42</v>
      </c>
      <c r="D50" s="101">
        <f t="shared" ca="1" si="37"/>
        <v>11.3</v>
      </c>
      <c r="E50" s="25">
        <f t="shared" ca="1" si="38"/>
        <v>0.47499999999999998</v>
      </c>
      <c r="F50" s="77" t="s">
        <v>42</v>
      </c>
      <c r="G50" s="66">
        <f t="shared" ca="1" si="39"/>
        <v>0.13600000000000001</v>
      </c>
      <c r="H50" s="100">
        <f t="shared" ca="1" si="40"/>
        <v>69.900000000000006</v>
      </c>
      <c r="I50" s="77" t="s">
        <v>42</v>
      </c>
      <c r="J50" s="101">
        <f t="shared" ca="1" si="41"/>
        <v>6.61</v>
      </c>
      <c r="K50" s="25">
        <f t="shared" ca="1" si="42"/>
        <v>0.90500000000000003</v>
      </c>
      <c r="L50" s="77" t="s">
        <v>42</v>
      </c>
      <c r="M50" s="66">
        <f t="shared" ca="1" si="43"/>
        <v>5.7099999999999998E-2</v>
      </c>
      <c r="N50" s="100">
        <f t="shared" ca="1" si="44"/>
        <v>64.930000000000007</v>
      </c>
      <c r="O50" s="77" t="s">
        <v>42</v>
      </c>
      <c r="P50" s="101">
        <f t="shared" ca="1" si="45"/>
        <v>0</v>
      </c>
      <c r="Q50" s="25">
        <f t="shared" ca="1" si="46"/>
        <v>1</v>
      </c>
      <c r="R50" s="77" t="s">
        <v>42</v>
      </c>
      <c r="S50" s="66">
        <f t="shared" ca="1" si="47"/>
        <v>0</v>
      </c>
      <c r="T50" s="98">
        <f t="shared" ca="1" si="48"/>
        <v>56.31</v>
      </c>
      <c r="U50" s="77" t="s">
        <v>42</v>
      </c>
      <c r="V50" s="72">
        <f t="shared" ca="1" si="49"/>
        <v>3.3050000000000002</v>
      </c>
      <c r="W50" s="25">
        <f t="shared" ca="1" si="50"/>
        <v>0.79333333333333333</v>
      </c>
      <c r="X50" s="77" t="s">
        <v>42</v>
      </c>
      <c r="Y50" s="66">
        <f t="shared" ca="1" si="51"/>
        <v>2.8549999999999999E-2</v>
      </c>
      <c r="AY50" s="243">
        <v>1E-4</v>
      </c>
      <c r="AZ50">
        <f ca="1">N99</f>
        <v>13.5</v>
      </c>
      <c r="BA50" t="s">
        <v>63</v>
      </c>
    </row>
    <row r="51" spans="1:53">
      <c r="A51" s="89">
        <v>30</v>
      </c>
      <c r="B51" s="100">
        <f t="shared" ca="1" si="36"/>
        <v>52.8</v>
      </c>
      <c r="C51" s="77" t="s">
        <v>42</v>
      </c>
      <c r="D51" s="101">
        <f t="shared" ca="1" si="37"/>
        <v>17.399999999999999</v>
      </c>
      <c r="E51" s="25">
        <f t="shared" ca="1" si="38"/>
        <v>0.26833333333333337</v>
      </c>
      <c r="F51" s="77" t="s">
        <v>42</v>
      </c>
      <c r="G51" s="66">
        <f t="shared" ca="1" si="39"/>
        <v>9.2999999999999999E-2</v>
      </c>
      <c r="H51" s="100">
        <f t="shared" ca="1" si="40"/>
        <v>113</v>
      </c>
      <c r="I51" s="77" t="s">
        <v>42</v>
      </c>
      <c r="J51" s="101">
        <f t="shared" ca="1" si="41"/>
        <v>25.9</v>
      </c>
      <c r="K51" s="25">
        <f t="shared" ca="1" si="42"/>
        <v>0.71333333333333326</v>
      </c>
      <c r="L51" s="77" t="s">
        <v>42</v>
      </c>
      <c r="M51" s="66">
        <f t="shared" ca="1" si="43"/>
        <v>0.15233333333333335</v>
      </c>
      <c r="N51" s="100">
        <f t="shared" ca="1" si="44"/>
        <v>172</v>
      </c>
      <c r="O51" s="77" t="s">
        <v>42</v>
      </c>
      <c r="P51" s="101">
        <f t="shared" ca="1" si="45"/>
        <v>2.0799999999999998E-3</v>
      </c>
      <c r="Q51" s="25">
        <f t="shared" ca="1" si="46"/>
        <v>1</v>
      </c>
      <c r="R51" s="77" t="s">
        <v>42</v>
      </c>
      <c r="S51" s="66">
        <f t="shared" ca="1" si="47"/>
        <v>0</v>
      </c>
      <c r="T51" s="98">
        <f t="shared" ca="1" si="48"/>
        <v>112.60000000000001</v>
      </c>
      <c r="U51" s="77" t="s">
        <v>42</v>
      </c>
      <c r="V51" s="72">
        <f t="shared" ca="1" si="49"/>
        <v>12.951039999999999</v>
      </c>
      <c r="W51" s="25">
        <f t="shared" ca="1" si="50"/>
        <v>0.66055555555555556</v>
      </c>
      <c r="X51" s="77" t="s">
        <v>42</v>
      </c>
      <c r="Y51" s="66">
        <f t="shared" ca="1" si="51"/>
        <v>7.6166666666666674E-2</v>
      </c>
    </row>
    <row r="52" spans="1:53">
      <c r="A52" s="89">
        <v>50</v>
      </c>
      <c r="B52" s="100">
        <f t="shared" ca="1" si="36"/>
        <v>59.5</v>
      </c>
      <c r="C52" s="77" t="s">
        <v>42</v>
      </c>
      <c r="D52" s="101">
        <f t="shared" ca="1" si="37"/>
        <v>21.6</v>
      </c>
      <c r="E52" s="25">
        <f t="shared" ca="1" si="38"/>
        <v>0.17300000000000001</v>
      </c>
      <c r="F52" s="77" t="s">
        <v>42</v>
      </c>
      <c r="G52" s="66">
        <f t="shared" ca="1" si="39"/>
        <v>7.0599999999999996E-2</v>
      </c>
      <c r="H52" s="100">
        <f t="shared" ca="1" si="40"/>
        <v>127</v>
      </c>
      <c r="I52" s="77" t="s">
        <v>42</v>
      </c>
      <c r="J52" s="101">
        <f t="shared" ca="1" si="41"/>
        <v>28.2</v>
      </c>
      <c r="K52" s="25">
        <f t="shared" ca="1" si="42"/>
        <v>0.65799999999999992</v>
      </c>
      <c r="L52" s="77" t="s">
        <v>42</v>
      </c>
      <c r="M52" s="66">
        <f t="shared" ca="1" si="43"/>
        <v>0.1656</v>
      </c>
      <c r="N52" s="100">
        <f t="shared" ca="1" si="44"/>
        <v>241</v>
      </c>
      <c r="O52" s="77" t="s">
        <v>42</v>
      </c>
      <c r="P52" s="101">
        <f t="shared" ca="1" si="45"/>
        <v>6.41</v>
      </c>
      <c r="Q52" s="25">
        <f t="shared" ca="1" si="46"/>
        <v>0.998</v>
      </c>
      <c r="R52" s="77" t="s">
        <v>42</v>
      </c>
      <c r="S52" s="66">
        <f t="shared" ca="1" si="47"/>
        <v>3.4200000000000003E-3</v>
      </c>
      <c r="T52" s="98">
        <f t="shared" ca="1" si="48"/>
        <v>142.5</v>
      </c>
      <c r="U52" s="77" t="s">
        <v>42</v>
      </c>
      <c r="V52" s="72">
        <f t="shared" ca="1" si="49"/>
        <v>17.305</v>
      </c>
      <c r="W52" s="25">
        <f t="shared" ca="1" si="50"/>
        <v>0.60966666666666669</v>
      </c>
      <c r="X52" s="77" t="s">
        <v>42</v>
      </c>
      <c r="Y52" s="66">
        <f t="shared" ca="1" si="51"/>
        <v>8.4510000000000002E-2</v>
      </c>
    </row>
    <row r="53" spans="1:53">
      <c r="A53" s="89">
        <v>80</v>
      </c>
      <c r="B53" s="100">
        <f t="shared" ca="1" si="36"/>
        <v>71.2</v>
      </c>
      <c r="C53" s="77" t="s">
        <v>42</v>
      </c>
      <c r="D53" s="101">
        <f t="shared" ca="1" si="37"/>
        <v>26.9</v>
      </c>
      <c r="E53" s="25">
        <f t="shared" ca="1" si="38"/>
        <v>0.14125000000000001</v>
      </c>
      <c r="F53" s="77" t="s">
        <v>42</v>
      </c>
      <c r="G53" s="66">
        <f t="shared" ca="1" si="39"/>
        <v>6.5250000000000002E-2</v>
      </c>
      <c r="H53" s="100">
        <f t="shared" ca="1" si="40"/>
        <v>207</v>
      </c>
      <c r="I53" s="77" t="s">
        <v>42</v>
      </c>
      <c r="J53" s="101">
        <f t="shared" ca="1" si="41"/>
        <v>33.200000000000003</v>
      </c>
      <c r="K53" s="25">
        <f t="shared" ca="1" si="42"/>
        <v>0.745</v>
      </c>
      <c r="L53" s="77" t="s">
        <v>42</v>
      </c>
      <c r="M53" s="66">
        <f t="shared" ca="1" si="43"/>
        <v>0.12875</v>
      </c>
      <c r="N53" s="100">
        <f t="shared" ca="1" si="44"/>
        <v>285</v>
      </c>
      <c r="O53" s="77" t="s">
        <v>42</v>
      </c>
      <c r="P53" s="101">
        <f t="shared" ca="1" si="45"/>
        <v>15.4</v>
      </c>
      <c r="Q53" s="25">
        <f t="shared" ca="1" si="46"/>
        <v>0.99375000000000002</v>
      </c>
      <c r="R53" s="77" t="s">
        <v>42</v>
      </c>
      <c r="S53" s="66">
        <f t="shared" ca="1" si="47"/>
        <v>3.0000000000000001E-3</v>
      </c>
      <c r="T53" s="98">
        <f t="shared" ca="1" si="48"/>
        <v>187.73333333333335</v>
      </c>
      <c r="U53" s="77" t="s">
        <v>42</v>
      </c>
      <c r="V53" s="72">
        <f t="shared" ca="1" si="49"/>
        <v>24.3</v>
      </c>
      <c r="W53" s="25">
        <f t="shared" ca="1" si="50"/>
        <v>0.62666666666666659</v>
      </c>
      <c r="X53" s="77" t="s">
        <v>42</v>
      </c>
      <c r="Y53" s="66">
        <f t="shared" ca="1" si="51"/>
        <v>6.5875000000000003E-2</v>
      </c>
    </row>
    <row r="54" spans="1:53">
      <c r="A54" s="89">
        <v>100</v>
      </c>
      <c r="B54" s="100">
        <f t="shared" ca="1" si="36"/>
        <v>66.8</v>
      </c>
      <c r="C54" s="77" t="s">
        <v>42</v>
      </c>
      <c r="D54" s="101">
        <f t="shared" ca="1" si="37"/>
        <v>20.9</v>
      </c>
      <c r="E54" s="25">
        <f t="shared" ca="1" si="38"/>
        <v>0.11</v>
      </c>
      <c r="F54" s="77" t="s">
        <v>42</v>
      </c>
      <c r="G54" s="66">
        <f t="shared" ca="1" si="39"/>
        <v>4.2500000000000003E-2</v>
      </c>
      <c r="H54" s="100">
        <f t="shared" ca="1" si="40"/>
        <v>227</v>
      </c>
      <c r="I54" s="77" t="s">
        <v>42</v>
      </c>
      <c r="J54" s="101">
        <f t="shared" ca="1" si="41"/>
        <v>41.4</v>
      </c>
      <c r="K54" s="25">
        <f t="shared" ca="1" si="42"/>
        <v>0.72599999999999998</v>
      </c>
      <c r="L54" s="77" t="s">
        <v>42</v>
      </c>
      <c r="M54" s="66">
        <f t="shared" ca="1" si="43"/>
        <v>0.14000000000000001</v>
      </c>
      <c r="N54" s="100">
        <f t="shared" ca="1" si="44"/>
        <v>300</v>
      </c>
      <c r="O54" s="77" t="s">
        <v>42</v>
      </c>
      <c r="P54" s="101">
        <f t="shared" ca="1" si="45"/>
        <v>10.6</v>
      </c>
      <c r="Q54" s="25">
        <f t="shared" ca="1" si="46"/>
        <v>0.995</v>
      </c>
      <c r="R54" s="77" t="s">
        <v>42</v>
      </c>
      <c r="S54" s="66">
        <f t="shared" ca="1" si="47"/>
        <v>2.8399999999999996E-3</v>
      </c>
      <c r="T54" s="98">
        <f t="shared" ca="1" si="48"/>
        <v>197.93333333333331</v>
      </c>
      <c r="U54" s="77" t="s">
        <v>42</v>
      </c>
      <c r="V54" s="72">
        <f t="shared" ca="1" si="49"/>
        <v>26</v>
      </c>
      <c r="W54" s="25">
        <f t="shared" ca="1" si="50"/>
        <v>0.61033333333333328</v>
      </c>
      <c r="X54" s="77" t="s">
        <v>42</v>
      </c>
      <c r="Y54" s="66">
        <f t="shared" ca="1" si="51"/>
        <v>7.1420000000000011E-2</v>
      </c>
    </row>
    <row r="55" spans="1:53">
      <c r="A55" s="89">
        <v>200</v>
      </c>
      <c r="B55" s="100">
        <f t="shared" ca="1" si="36"/>
        <v>60.1</v>
      </c>
      <c r="C55" s="77" t="s">
        <v>42</v>
      </c>
      <c r="D55" s="101">
        <f t="shared" ca="1" si="37"/>
        <v>22.7</v>
      </c>
      <c r="E55" s="25">
        <f t="shared" ca="1" si="38"/>
        <v>4.0750000000000001E-2</v>
      </c>
      <c r="F55" s="77" t="s">
        <v>42</v>
      </c>
      <c r="G55" s="66">
        <f t="shared" ca="1" si="39"/>
        <v>1.6399999999999998E-2</v>
      </c>
      <c r="H55" s="100">
        <f t="shared" ca="1" si="40"/>
        <v>325</v>
      </c>
      <c r="I55" s="77" t="s">
        <v>42</v>
      </c>
      <c r="J55" s="101">
        <f t="shared" ca="1" si="41"/>
        <v>67.7</v>
      </c>
      <c r="K55" s="25">
        <f t="shared" ca="1" si="42"/>
        <v>0.69499999999999995</v>
      </c>
      <c r="L55" s="77" t="s">
        <v>42</v>
      </c>
      <c r="M55" s="66">
        <f t="shared" ca="1" si="43"/>
        <v>0.152</v>
      </c>
      <c r="N55" s="100">
        <f t="shared" ca="1" si="44"/>
        <v>270</v>
      </c>
      <c r="O55" s="77" t="s">
        <v>42</v>
      </c>
      <c r="P55" s="101">
        <f t="shared" ca="1" si="45"/>
        <v>26.5</v>
      </c>
      <c r="Q55" s="25">
        <f t="shared" ca="1" si="46"/>
        <v>0.995</v>
      </c>
      <c r="R55" s="77" t="s">
        <v>42</v>
      </c>
      <c r="S55" s="66">
        <f t="shared" ca="1" si="47"/>
        <v>3.2450000000000001E-3</v>
      </c>
      <c r="T55" s="98">
        <f t="shared" ca="1" si="48"/>
        <v>218.36666666666667</v>
      </c>
      <c r="U55" s="77" t="s">
        <v>42</v>
      </c>
      <c r="V55" s="72">
        <f t="shared" ca="1" si="49"/>
        <v>47.1</v>
      </c>
      <c r="W55" s="25">
        <f t="shared" ca="1" si="50"/>
        <v>0.57691666666666663</v>
      </c>
      <c r="X55" s="77" t="s">
        <v>42</v>
      </c>
      <c r="Y55" s="66">
        <f t="shared" ca="1" si="51"/>
        <v>7.7622499999999997E-2</v>
      </c>
    </row>
    <row r="56" spans="1:53">
      <c r="A56" s="89">
        <v>500</v>
      </c>
      <c r="B56" s="100">
        <f t="shared" ca="1" si="36"/>
        <v>79.8</v>
      </c>
      <c r="C56" s="77" t="s">
        <v>42</v>
      </c>
      <c r="D56" s="101">
        <f t="shared" ca="1" si="37"/>
        <v>34.4</v>
      </c>
      <c r="E56" s="25">
        <f t="shared" ca="1" si="38"/>
        <v>2.5999999999999999E-2</v>
      </c>
      <c r="F56" s="77" t="s">
        <v>42</v>
      </c>
      <c r="G56" s="66">
        <f t="shared" ca="1" si="39"/>
        <v>1.3779999999999999E-2</v>
      </c>
      <c r="H56" s="100">
        <f t="shared" ca="1" si="40"/>
        <v>560</v>
      </c>
      <c r="I56" s="77" t="s">
        <v>42</v>
      </c>
      <c r="J56" s="101">
        <f t="shared" ca="1" si="41"/>
        <v>82.5</v>
      </c>
      <c r="K56" s="25">
        <f t="shared" ca="1" si="42"/>
        <v>0.69199999999999995</v>
      </c>
      <c r="L56" s="77" t="s">
        <v>42</v>
      </c>
      <c r="M56" s="66">
        <f t="shared" ca="1" si="43"/>
        <v>0.1046</v>
      </c>
      <c r="N56" s="100">
        <f t="shared" ca="1" si="44"/>
        <v>232</v>
      </c>
      <c r="O56" s="77" t="s">
        <v>42</v>
      </c>
      <c r="P56" s="101">
        <f t="shared" ca="1" si="45"/>
        <v>7</v>
      </c>
      <c r="Q56" s="25">
        <f t="shared" ca="1" si="46"/>
        <v>0.998</v>
      </c>
      <c r="R56" s="77" t="s">
        <v>42</v>
      </c>
      <c r="S56" s="66">
        <f t="shared" ca="1" si="47"/>
        <v>9.1600000000000004E-4</v>
      </c>
      <c r="T56" s="98">
        <f t="shared" ca="1" si="48"/>
        <v>290.59999999999997</v>
      </c>
      <c r="U56" s="77" t="s">
        <v>42</v>
      </c>
      <c r="V56" s="72">
        <f t="shared" ca="1" si="49"/>
        <v>44.75</v>
      </c>
      <c r="W56" s="25">
        <f t="shared" ca="1" si="50"/>
        <v>0.57199999999999995</v>
      </c>
      <c r="X56" s="77" t="s">
        <v>42</v>
      </c>
      <c r="Y56" s="66">
        <f t="shared" ca="1" si="51"/>
        <v>5.2757999999999999E-2</v>
      </c>
    </row>
    <row r="57" spans="1:53">
      <c r="A57" s="90">
        <v>1000</v>
      </c>
      <c r="B57" s="102">
        <f t="shared" ca="1" si="36"/>
        <v>108</v>
      </c>
      <c r="C57" s="78" t="s">
        <v>42</v>
      </c>
      <c r="D57" s="103">
        <f t="shared" ca="1" si="37"/>
        <v>33.5</v>
      </c>
      <c r="E57" s="26">
        <f t="shared" ca="1" si="38"/>
        <v>1.55E-2</v>
      </c>
      <c r="F57" s="78" t="s">
        <v>42</v>
      </c>
      <c r="G57" s="67">
        <f t="shared" ca="1" si="39"/>
        <v>5.7800000000000004E-3</v>
      </c>
      <c r="H57" s="102">
        <f t="shared" ca="1" si="40"/>
        <v>739</v>
      </c>
      <c r="I57" s="78" t="s">
        <v>42</v>
      </c>
      <c r="J57" s="103">
        <f t="shared" ca="1" si="41"/>
        <v>80.8</v>
      </c>
      <c r="K57" s="26">
        <f t="shared" ca="1" si="42"/>
        <v>0.64500000000000002</v>
      </c>
      <c r="L57" s="78" t="s">
        <v>42</v>
      </c>
      <c r="M57" s="67">
        <f t="shared" ca="1" si="43"/>
        <v>8.1500000000000003E-2</v>
      </c>
      <c r="N57" s="102">
        <f t="shared" ca="1" si="44"/>
        <v>250</v>
      </c>
      <c r="O57" s="78" t="s">
        <v>42</v>
      </c>
      <c r="P57" s="103">
        <f t="shared" ca="1" si="45"/>
        <v>16.600000000000001</v>
      </c>
      <c r="Q57" s="26">
        <f t="shared" ca="1" si="46"/>
        <v>0.998</v>
      </c>
      <c r="R57" s="78" t="s">
        <v>42</v>
      </c>
      <c r="S57" s="67">
        <f t="shared" ca="1" si="47"/>
        <v>1.3500000000000001E-3</v>
      </c>
      <c r="T57" s="99">
        <f t="shared" ca="1" si="48"/>
        <v>365.66666666666669</v>
      </c>
      <c r="U57" s="78" t="s">
        <v>42</v>
      </c>
      <c r="V57" s="73">
        <f t="shared" ca="1" si="49"/>
        <v>48.7</v>
      </c>
      <c r="W57" s="26">
        <f t="shared" ca="1" si="50"/>
        <v>0.5528333333333334</v>
      </c>
      <c r="X57" s="78" t="s">
        <v>42</v>
      </c>
      <c r="Y57" s="67">
        <f t="shared" ca="1" si="51"/>
        <v>4.1425000000000003E-2</v>
      </c>
    </row>
    <row r="59" spans="1:53">
      <c r="A59" s="195" t="s">
        <v>28</v>
      </c>
      <c r="B59" s="237" t="s">
        <v>54</v>
      </c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9"/>
    </row>
    <row r="60" spans="1:53">
      <c r="A60" s="196"/>
      <c r="B60" s="240" t="s">
        <v>29</v>
      </c>
      <c r="C60" s="241"/>
      <c r="D60" s="241"/>
      <c r="E60" s="241"/>
      <c r="F60" s="241"/>
      <c r="G60" s="242"/>
      <c r="H60" s="240" t="s">
        <v>30</v>
      </c>
      <c r="I60" s="241"/>
      <c r="J60" s="241"/>
      <c r="K60" s="241"/>
      <c r="L60" s="241"/>
      <c r="M60" s="242"/>
      <c r="N60" s="240" t="s">
        <v>48</v>
      </c>
      <c r="O60" s="241"/>
      <c r="P60" s="241"/>
      <c r="Q60" s="241"/>
      <c r="R60" s="241"/>
      <c r="S60" s="242"/>
      <c r="T60" s="237" t="s">
        <v>39</v>
      </c>
      <c r="U60" s="238"/>
      <c r="V60" s="238"/>
      <c r="W60" s="238"/>
      <c r="X60" s="238"/>
      <c r="Y60" s="239"/>
    </row>
    <row r="61" spans="1:53">
      <c r="A61" s="197"/>
      <c r="B61" s="115" t="s">
        <v>26</v>
      </c>
      <c r="C61" s="116"/>
      <c r="D61" s="117" t="s">
        <v>57</v>
      </c>
      <c r="E61" s="115" t="s">
        <v>27</v>
      </c>
      <c r="F61" s="116"/>
      <c r="G61" s="117" t="s">
        <v>57</v>
      </c>
      <c r="H61" s="115" t="s">
        <v>26</v>
      </c>
      <c r="I61" s="116"/>
      <c r="J61" s="117" t="s">
        <v>57</v>
      </c>
      <c r="K61" s="115" t="s">
        <v>27</v>
      </c>
      <c r="L61" s="116"/>
      <c r="M61" s="118" t="s">
        <v>57</v>
      </c>
      <c r="N61" s="115" t="s">
        <v>26</v>
      </c>
      <c r="O61" s="116"/>
      <c r="P61" s="117" t="s">
        <v>57</v>
      </c>
      <c r="Q61" s="115" t="s">
        <v>27</v>
      </c>
      <c r="R61" s="116"/>
      <c r="S61" s="118" t="s">
        <v>57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57</v>
      </c>
    </row>
    <row r="62" spans="1:53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</row>
    <row r="63" spans="1:53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52">INDIRECT($A63&amp;"!$BP$57")</f>
        <v>39.200000000000003</v>
      </c>
      <c r="O63" s="77" t="s">
        <v>42</v>
      </c>
      <c r="P63" s="101">
        <f t="shared" ref="P63:P71" ca="1" si="53">INDIRECT($A63&amp;"!$BQ$57")</f>
        <v>3.69</v>
      </c>
      <c r="Q63" s="25">
        <f t="shared" ref="Q63:Q71" ca="1" si="54">INDIRECT($A63&amp;"!$BT$57")</f>
        <v>0.96</v>
      </c>
      <c r="R63" s="77" t="s">
        <v>42</v>
      </c>
      <c r="S63" s="66">
        <f t="shared" ref="S63:S71" ca="1" si="55">INDIRECT($A63&amp;"!$BU$57")</f>
        <v>6.5200000000000008E-2</v>
      </c>
      <c r="T63" s="98">
        <f t="shared" ref="T63:T71" ca="1" si="56">AVERAGE(N63)</f>
        <v>39.200000000000003</v>
      </c>
      <c r="U63" s="77" t="s">
        <v>42</v>
      </c>
      <c r="V63" s="72">
        <f t="shared" ref="V63:V71" ca="1" si="57">P63</f>
        <v>3.69</v>
      </c>
      <c r="W63" s="25">
        <f t="shared" ref="W63:W71" ca="1" si="58">AVERAGE(Q63)</f>
        <v>0.96</v>
      </c>
      <c r="X63" s="77" t="s">
        <v>42</v>
      </c>
      <c r="Y63" s="66">
        <f t="shared" ref="Y63:Y71" ca="1" si="59">S63</f>
        <v>6.5200000000000008E-2</v>
      </c>
    </row>
    <row r="64" spans="1:53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52"/>
        <v>65.7</v>
      </c>
      <c r="O64" s="77" t="s">
        <v>42</v>
      </c>
      <c r="P64" s="101">
        <f t="shared" ca="1" si="53"/>
        <v>5.27</v>
      </c>
      <c r="Q64" s="25">
        <f t="shared" ca="1" si="54"/>
        <v>0.97</v>
      </c>
      <c r="R64" s="77" t="s">
        <v>42</v>
      </c>
      <c r="S64" s="66">
        <f t="shared" ca="1" si="55"/>
        <v>5.28E-2</v>
      </c>
      <c r="T64" s="98">
        <f t="shared" ca="1" si="56"/>
        <v>65.7</v>
      </c>
      <c r="U64" s="77" t="s">
        <v>42</v>
      </c>
      <c r="V64" s="72">
        <f t="shared" ca="1" si="57"/>
        <v>5.27</v>
      </c>
      <c r="W64" s="25">
        <f t="shared" ca="1" si="58"/>
        <v>0.97</v>
      </c>
      <c r="X64" s="77" t="s">
        <v>42</v>
      </c>
      <c r="Y64" s="66">
        <f t="shared" ca="1" si="59"/>
        <v>5.28E-2</v>
      </c>
    </row>
    <row r="65" spans="1:25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52"/>
        <v>111</v>
      </c>
      <c r="O65" s="77" t="s">
        <v>42</v>
      </c>
      <c r="P65" s="101">
        <f t="shared" ca="1" si="53"/>
        <v>18.2</v>
      </c>
      <c r="Q65" s="25">
        <f t="shared" ca="1" si="54"/>
        <v>0.90333333333333343</v>
      </c>
      <c r="R65" s="77" t="s">
        <v>42</v>
      </c>
      <c r="S65" s="66">
        <f t="shared" ca="1" si="55"/>
        <v>0.125</v>
      </c>
      <c r="T65" s="98">
        <f t="shared" ca="1" si="56"/>
        <v>111</v>
      </c>
      <c r="U65" s="77" t="s">
        <v>42</v>
      </c>
      <c r="V65" s="72">
        <f t="shared" ca="1" si="57"/>
        <v>18.2</v>
      </c>
      <c r="W65" s="25">
        <f t="shared" ca="1" si="58"/>
        <v>0.90333333333333343</v>
      </c>
      <c r="X65" s="77" t="s">
        <v>42</v>
      </c>
      <c r="Y65" s="66">
        <f t="shared" ca="1" si="59"/>
        <v>0.125</v>
      </c>
    </row>
    <row r="66" spans="1:25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52"/>
        <v>143</v>
      </c>
      <c r="O66" s="77" t="s">
        <v>42</v>
      </c>
      <c r="P66" s="101">
        <f t="shared" ca="1" si="53"/>
        <v>20.399999999999999</v>
      </c>
      <c r="Q66" s="25">
        <f t="shared" ca="1" si="54"/>
        <v>0.9</v>
      </c>
      <c r="R66" s="77" t="s">
        <v>42</v>
      </c>
      <c r="S66" s="66">
        <f t="shared" ca="1" si="55"/>
        <v>0.10800000000000001</v>
      </c>
      <c r="T66" s="98">
        <f t="shared" ca="1" si="56"/>
        <v>143</v>
      </c>
      <c r="U66" s="77" t="s">
        <v>42</v>
      </c>
      <c r="V66" s="72">
        <f t="shared" ca="1" si="57"/>
        <v>20.399999999999999</v>
      </c>
      <c r="W66" s="25">
        <f t="shared" ca="1" si="58"/>
        <v>0.9</v>
      </c>
      <c r="X66" s="77" t="s">
        <v>42</v>
      </c>
      <c r="Y66" s="66">
        <f t="shared" ca="1" si="59"/>
        <v>0.10800000000000001</v>
      </c>
    </row>
    <row r="67" spans="1:25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52"/>
        <v>187</v>
      </c>
      <c r="O67" s="77" t="s">
        <v>42</v>
      </c>
      <c r="P67" s="101">
        <f t="shared" ca="1" si="53"/>
        <v>14.8</v>
      </c>
      <c r="Q67" s="25">
        <f t="shared" ca="1" si="54"/>
        <v>0.95749999999999991</v>
      </c>
      <c r="R67" s="77" t="s">
        <v>42</v>
      </c>
      <c r="S67" s="66">
        <f t="shared" ca="1" si="55"/>
        <v>4.2249999999999996E-2</v>
      </c>
      <c r="T67" s="98">
        <f t="shared" ca="1" si="56"/>
        <v>187</v>
      </c>
      <c r="U67" s="77" t="s">
        <v>42</v>
      </c>
      <c r="V67" s="72">
        <f t="shared" ca="1" si="57"/>
        <v>14.8</v>
      </c>
      <c r="W67" s="25">
        <f t="shared" ca="1" si="58"/>
        <v>0.95749999999999991</v>
      </c>
      <c r="X67" s="77" t="s">
        <v>42</v>
      </c>
      <c r="Y67" s="66">
        <f t="shared" ca="1" si="59"/>
        <v>4.2249999999999996E-2</v>
      </c>
    </row>
    <row r="68" spans="1:25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52"/>
        <v>210</v>
      </c>
      <c r="O68" s="77" t="s">
        <v>42</v>
      </c>
      <c r="P68" s="101">
        <f t="shared" ca="1" si="53"/>
        <v>13.8</v>
      </c>
      <c r="Q68" s="25">
        <f t="shared" ca="1" si="54"/>
        <v>0.98</v>
      </c>
      <c r="R68" s="77" t="s">
        <v>42</v>
      </c>
      <c r="S68" s="66">
        <f t="shared" ca="1" si="55"/>
        <v>1.44E-2</v>
      </c>
      <c r="T68" s="98">
        <f t="shared" ca="1" si="56"/>
        <v>210</v>
      </c>
      <c r="U68" s="77" t="s">
        <v>42</v>
      </c>
      <c r="V68" s="72">
        <f t="shared" ca="1" si="57"/>
        <v>13.8</v>
      </c>
      <c r="W68" s="25">
        <f t="shared" ca="1" si="58"/>
        <v>0.98</v>
      </c>
      <c r="X68" s="77" t="s">
        <v>42</v>
      </c>
      <c r="Y68" s="66">
        <f t="shared" ca="1" si="59"/>
        <v>1.44E-2</v>
      </c>
    </row>
    <row r="69" spans="1:25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52"/>
        <v>279</v>
      </c>
      <c r="O69" s="77" t="s">
        <v>42</v>
      </c>
      <c r="P69" s="101">
        <f t="shared" ca="1" si="53"/>
        <v>45.7</v>
      </c>
      <c r="Q69" s="25">
        <f t="shared" ca="1" si="54"/>
        <v>0.875</v>
      </c>
      <c r="R69" s="77" t="s">
        <v>42</v>
      </c>
      <c r="S69" s="66">
        <f t="shared" ca="1" si="55"/>
        <v>0.13600000000000001</v>
      </c>
      <c r="T69" s="98">
        <f t="shared" ca="1" si="56"/>
        <v>279</v>
      </c>
      <c r="U69" s="77" t="s">
        <v>42</v>
      </c>
      <c r="V69" s="72">
        <f t="shared" ca="1" si="57"/>
        <v>45.7</v>
      </c>
      <c r="W69" s="25">
        <f t="shared" ca="1" si="58"/>
        <v>0.875</v>
      </c>
      <c r="X69" s="77" t="s">
        <v>42</v>
      </c>
      <c r="Y69" s="66">
        <f t="shared" ca="1" si="59"/>
        <v>0.13600000000000001</v>
      </c>
    </row>
    <row r="70" spans="1:25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52"/>
        <v>433</v>
      </c>
      <c r="O70" s="77" t="s">
        <v>42</v>
      </c>
      <c r="P70" s="101">
        <f t="shared" ca="1" si="53"/>
        <v>47.5</v>
      </c>
      <c r="Q70" s="25">
        <f t="shared" ca="1" si="54"/>
        <v>0.9</v>
      </c>
      <c r="R70" s="77" t="s">
        <v>42</v>
      </c>
      <c r="S70" s="66">
        <f t="shared" ca="1" si="55"/>
        <v>9.7000000000000003E-2</v>
      </c>
      <c r="T70" s="98">
        <f t="shared" ca="1" si="56"/>
        <v>433</v>
      </c>
      <c r="U70" s="77" t="s">
        <v>42</v>
      </c>
      <c r="V70" s="72">
        <f t="shared" ca="1" si="57"/>
        <v>47.5</v>
      </c>
      <c r="W70" s="25">
        <f t="shared" ca="1" si="58"/>
        <v>0.9</v>
      </c>
      <c r="X70" s="77" t="s">
        <v>42</v>
      </c>
      <c r="Y70" s="66">
        <f t="shared" ca="1" si="59"/>
        <v>9.7000000000000003E-2</v>
      </c>
    </row>
    <row r="71" spans="1:25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52"/>
        <v>562</v>
      </c>
      <c r="O71" s="78" t="s">
        <v>42</v>
      </c>
      <c r="P71" s="103">
        <f t="shared" ca="1" si="53"/>
        <v>43.7</v>
      </c>
      <c r="Q71" s="26">
        <f t="shared" ca="1" si="54"/>
        <v>0.92800000000000005</v>
      </c>
      <c r="R71" s="78" t="s">
        <v>42</v>
      </c>
      <c r="S71" s="67">
        <f t="shared" ca="1" si="55"/>
        <v>1.3300000000000001E-2</v>
      </c>
      <c r="T71" s="99">
        <f t="shared" ca="1" si="56"/>
        <v>562</v>
      </c>
      <c r="U71" s="78" t="s">
        <v>42</v>
      </c>
      <c r="V71" s="73">
        <f t="shared" ca="1" si="57"/>
        <v>43.7</v>
      </c>
      <c r="W71" s="26">
        <f t="shared" ca="1" si="58"/>
        <v>0.92800000000000005</v>
      </c>
      <c r="X71" s="78" t="s">
        <v>42</v>
      </c>
      <c r="Y71" s="67">
        <f t="shared" ca="1" si="59"/>
        <v>1.3300000000000001E-2</v>
      </c>
    </row>
    <row r="73" spans="1:25">
      <c r="A73" s="195" t="s">
        <v>28</v>
      </c>
      <c r="B73" s="206" t="s">
        <v>58</v>
      </c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8"/>
    </row>
    <row r="74" spans="1:25">
      <c r="A74" s="196"/>
      <c r="B74" s="209" t="s">
        <v>29</v>
      </c>
      <c r="C74" s="210"/>
      <c r="D74" s="210"/>
      <c r="E74" s="210"/>
      <c r="F74" s="210"/>
      <c r="G74" s="211"/>
      <c r="H74" s="209" t="s">
        <v>30</v>
      </c>
      <c r="I74" s="210"/>
      <c r="J74" s="210"/>
      <c r="K74" s="210"/>
      <c r="L74" s="210"/>
      <c r="M74" s="211"/>
      <c r="N74" s="209" t="s">
        <v>48</v>
      </c>
      <c r="O74" s="210"/>
      <c r="P74" s="210"/>
      <c r="Q74" s="210"/>
      <c r="R74" s="210"/>
      <c r="S74" s="211"/>
      <c r="T74" s="206" t="s">
        <v>39</v>
      </c>
      <c r="U74" s="207"/>
      <c r="V74" s="207"/>
      <c r="W74" s="207"/>
      <c r="X74" s="207"/>
      <c r="Y74" s="208"/>
    </row>
    <row r="75" spans="1:25">
      <c r="A75" s="197"/>
      <c r="B75" s="138" t="s">
        <v>26</v>
      </c>
      <c r="C75" s="139"/>
      <c r="D75" s="140" t="s">
        <v>57</v>
      </c>
      <c r="E75" s="138" t="s">
        <v>27</v>
      </c>
      <c r="F75" s="139"/>
      <c r="G75" s="140" t="s">
        <v>57</v>
      </c>
      <c r="H75" s="138" t="s">
        <v>26</v>
      </c>
      <c r="I75" s="139"/>
      <c r="J75" s="140" t="s">
        <v>57</v>
      </c>
      <c r="K75" s="138" t="s">
        <v>27</v>
      </c>
      <c r="L75" s="139"/>
      <c r="M75" s="141" t="s">
        <v>57</v>
      </c>
      <c r="N75" s="138" t="s">
        <v>26</v>
      </c>
      <c r="O75" s="139"/>
      <c r="P75" s="140" t="s">
        <v>57</v>
      </c>
      <c r="Q75" s="138" t="s">
        <v>27</v>
      </c>
      <c r="R75" s="139"/>
      <c r="S75" s="141" t="s">
        <v>57</v>
      </c>
      <c r="T75" s="155" t="s">
        <v>40</v>
      </c>
      <c r="U75" s="156"/>
      <c r="V75" s="153" t="s">
        <v>57</v>
      </c>
      <c r="W75" s="155" t="s">
        <v>27</v>
      </c>
      <c r="X75" s="156"/>
      <c r="Y75" s="153" t="s">
        <v>57</v>
      </c>
    </row>
    <row r="76" spans="1:25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60">P76</f>
        <v>2.75</v>
      </c>
      <c r="W76" s="24">
        <f ca="1">AVERAGE(Q76)</f>
        <v>0.875</v>
      </c>
      <c r="X76" s="76" t="s">
        <v>42</v>
      </c>
      <c r="Y76" s="71">
        <f t="shared" ref="Y76:Y85" ca="1" si="61">S76</f>
        <v>0.104</v>
      </c>
    </row>
    <row r="77" spans="1:25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62">INDIRECT($A77&amp;"!$CE$57")</f>
        <v>29.6</v>
      </c>
      <c r="O77" s="77" t="s">
        <v>42</v>
      </c>
      <c r="P77" s="101">
        <f t="shared" ref="P77:P85" ca="1" si="63">INDIRECT($A77&amp;"!$CF$57")</f>
        <v>5.99</v>
      </c>
      <c r="Q77" s="25">
        <f t="shared" ref="Q77:Q85" ca="1" si="64">INDIRECT($A77&amp;"!$CI$57")</f>
        <v>0.72</v>
      </c>
      <c r="R77" s="77" t="s">
        <v>42</v>
      </c>
      <c r="S77" s="95">
        <f t="shared" ref="S77:S85" ca="1" si="65">INDIRECT($A77&amp;"!$CJ$57")</f>
        <v>0.1152</v>
      </c>
      <c r="T77" s="160">
        <f t="shared" ref="T77:T85" ca="1" si="66">AVERAGE(N77)</f>
        <v>29.6</v>
      </c>
      <c r="U77" s="77" t="s">
        <v>42</v>
      </c>
      <c r="V77" s="72">
        <f t="shared" ca="1" si="60"/>
        <v>5.99</v>
      </c>
      <c r="W77" s="25">
        <f t="shared" ref="W77:W85" ca="1" si="67">AVERAGE(Q77)</f>
        <v>0.72</v>
      </c>
      <c r="X77" s="77" t="s">
        <v>42</v>
      </c>
      <c r="Y77" s="66">
        <f t="shared" ca="1" si="61"/>
        <v>0.1152</v>
      </c>
    </row>
    <row r="78" spans="1:25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62"/>
        <v>50.3</v>
      </c>
      <c r="O78" s="77" t="s">
        <v>42</v>
      </c>
      <c r="P78" s="101">
        <f t="shared" ca="1" si="63"/>
        <v>9.89</v>
      </c>
      <c r="Q78" s="25">
        <f t="shared" ca="1" si="64"/>
        <v>0.66500000000000004</v>
      </c>
      <c r="R78" s="77" t="s">
        <v>42</v>
      </c>
      <c r="S78" s="95">
        <f t="shared" ca="1" si="65"/>
        <v>0.128</v>
      </c>
      <c r="T78" s="160">
        <f t="shared" ca="1" si="66"/>
        <v>50.3</v>
      </c>
      <c r="U78" s="77" t="s">
        <v>42</v>
      </c>
      <c r="V78" s="72">
        <f t="shared" ca="1" si="60"/>
        <v>9.89</v>
      </c>
      <c r="W78" s="25">
        <f t="shared" ca="1" si="67"/>
        <v>0.66500000000000004</v>
      </c>
      <c r="X78" s="77" t="s">
        <v>42</v>
      </c>
      <c r="Y78" s="66">
        <f t="shared" ca="1" si="61"/>
        <v>0.128</v>
      </c>
    </row>
    <row r="79" spans="1:25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62"/>
        <v>93.5</v>
      </c>
      <c r="O79" s="77" t="s">
        <v>42</v>
      </c>
      <c r="P79" s="101">
        <f t="shared" ca="1" si="63"/>
        <v>20.399999999999999</v>
      </c>
      <c r="Q79" s="25">
        <f t="shared" ca="1" si="64"/>
        <v>0.53999999999999992</v>
      </c>
      <c r="R79" s="77" t="s">
        <v>42</v>
      </c>
      <c r="S79" s="95">
        <f t="shared" ca="1" si="65"/>
        <v>0.13833333333333334</v>
      </c>
      <c r="T79" s="160">
        <f t="shared" ca="1" si="66"/>
        <v>93.5</v>
      </c>
      <c r="U79" s="77" t="s">
        <v>42</v>
      </c>
      <c r="V79" s="72">
        <f t="shared" ca="1" si="60"/>
        <v>20.399999999999999</v>
      </c>
      <c r="W79" s="25">
        <f t="shared" ca="1" si="67"/>
        <v>0.53999999999999992</v>
      </c>
      <c r="X79" s="77" t="s">
        <v>42</v>
      </c>
      <c r="Y79" s="66">
        <f t="shared" ca="1" si="61"/>
        <v>0.13833333333333334</v>
      </c>
    </row>
    <row r="80" spans="1:25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62"/>
        <v>97.1</v>
      </c>
      <c r="O80" s="77" t="s">
        <v>42</v>
      </c>
      <c r="P80" s="101">
        <f t="shared" ca="1" si="63"/>
        <v>30.4</v>
      </c>
      <c r="Q80" s="25">
        <f t="shared" ca="1" si="64"/>
        <v>0.35</v>
      </c>
      <c r="R80" s="77" t="s">
        <v>42</v>
      </c>
      <c r="S80" s="95">
        <f t="shared" ca="1" si="65"/>
        <v>0.1176</v>
      </c>
      <c r="T80" s="160">
        <f t="shared" ca="1" si="66"/>
        <v>97.1</v>
      </c>
      <c r="U80" s="77" t="s">
        <v>42</v>
      </c>
      <c r="V80" s="72">
        <f t="shared" ca="1" si="60"/>
        <v>30.4</v>
      </c>
      <c r="W80" s="25">
        <f t="shared" ca="1" si="67"/>
        <v>0.35</v>
      </c>
      <c r="X80" s="77" t="s">
        <v>42</v>
      </c>
      <c r="Y80" s="66">
        <f t="shared" ca="1" si="61"/>
        <v>0.1176</v>
      </c>
    </row>
    <row r="81" spans="1:25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62"/>
        <v>128</v>
      </c>
      <c r="O81" s="77" t="s">
        <v>42</v>
      </c>
      <c r="P81" s="101">
        <f t="shared" ca="1" si="63"/>
        <v>36.799999999999997</v>
      </c>
      <c r="Q81" s="25">
        <f t="shared" ca="1" si="64"/>
        <v>0.33875</v>
      </c>
      <c r="R81" s="77" t="s">
        <v>42</v>
      </c>
      <c r="S81" s="95">
        <f t="shared" ca="1" si="65"/>
        <v>0.122125</v>
      </c>
      <c r="T81" s="160">
        <f t="shared" ca="1" si="66"/>
        <v>128</v>
      </c>
      <c r="U81" s="77" t="s">
        <v>42</v>
      </c>
      <c r="V81" s="72">
        <f t="shared" ca="1" si="60"/>
        <v>36.799999999999997</v>
      </c>
      <c r="W81" s="25">
        <f t="shared" ca="1" si="67"/>
        <v>0.33875</v>
      </c>
      <c r="X81" s="77" t="s">
        <v>42</v>
      </c>
      <c r="Y81" s="66">
        <f t="shared" ca="1" si="61"/>
        <v>0.122125</v>
      </c>
    </row>
    <row r="82" spans="1:25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62"/>
        <v>166</v>
      </c>
      <c r="O82" s="77" t="s">
        <v>42</v>
      </c>
      <c r="P82" s="101">
        <f t="shared" ca="1" si="63"/>
        <v>50.4</v>
      </c>
      <c r="Q82" s="25">
        <f t="shared" ca="1" si="64"/>
        <v>0.34200000000000003</v>
      </c>
      <c r="R82" s="77" t="s">
        <v>42</v>
      </c>
      <c r="S82" s="95">
        <f t="shared" ca="1" si="65"/>
        <v>0.105</v>
      </c>
      <c r="T82" s="160">
        <f t="shared" ca="1" si="66"/>
        <v>166</v>
      </c>
      <c r="U82" s="77" t="s">
        <v>42</v>
      </c>
      <c r="V82" s="72">
        <f t="shared" ca="1" si="60"/>
        <v>50.4</v>
      </c>
      <c r="W82" s="25">
        <f t="shared" ca="1" si="67"/>
        <v>0.34200000000000003</v>
      </c>
      <c r="X82" s="77" t="s">
        <v>42</v>
      </c>
      <c r="Y82" s="66">
        <f t="shared" ca="1" si="61"/>
        <v>0.105</v>
      </c>
    </row>
    <row r="83" spans="1:25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62"/>
        <v>215</v>
      </c>
      <c r="O83" s="77" t="s">
        <v>42</v>
      </c>
      <c r="P83" s="101">
        <f t="shared" ca="1" si="63"/>
        <v>86.8</v>
      </c>
      <c r="Q83" s="25">
        <f t="shared" ca="1" si="64"/>
        <v>0.24399999999999999</v>
      </c>
      <c r="R83" s="77" t="s">
        <v>42</v>
      </c>
      <c r="S83" s="95">
        <f t="shared" ca="1" si="65"/>
        <v>0.111</v>
      </c>
      <c r="T83" s="160">
        <f t="shared" ca="1" si="66"/>
        <v>215</v>
      </c>
      <c r="U83" s="77" t="s">
        <v>42</v>
      </c>
      <c r="V83" s="72">
        <f t="shared" ca="1" si="60"/>
        <v>86.8</v>
      </c>
      <c r="W83" s="25">
        <f t="shared" ca="1" si="67"/>
        <v>0.24399999999999999</v>
      </c>
      <c r="X83" s="77" t="s">
        <v>42</v>
      </c>
      <c r="Y83" s="66">
        <f t="shared" ca="1" si="61"/>
        <v>0.111</v>
      </c>
    </row>
    <row r="84" spans="1:25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62"/>
        <v>227</v>
      </c>
      <c r="O84" s="77" t="s">
        <v>42</v>
      </c>
      <c r="P84" s="101">
        <f t="shared" ca="1" si="63"/>
        <v>75</v>
      </c>
      <c r="Q84" s="25">
        <f t="shared" ca="1" si="64"/>
        <v>0.1394</v>
      </c>
      <c r="R84" s="77" t="s">
        <v>42</v>
      </c>
      <c r="S84" s="95">
        <f t="shared" ca="1" si="65"/>
        <v>5.9400000000000001E-2</v>
      </c>
      <c r="T84" s="160">
        <f t="shared" ca="1" si="66"/>
        <v>227</v>
      </c>
      <c r="U84" s="77" t="s">
        <v>42</v>
      </c>
      <c r="V84" s="72">
        <f t="shared" ca="1" si="60"/>
        <v>75</v>
      </c>
      <c r="W84" s="25">
        <f t="shared" ca="1" si="67"/>
        <v>0.1394</v>
      </c>
      <c r="X84" s="77" t="s">
        <v>42</v>
      </c>
      <c r="Y84" s="66">
        <f t="shared" ca="1" si="61"/>
        <v>5.9400000000000001E-2</v>
      </c>
    </row>
    <row r="85" spans="1:25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62"/>
        <v>280</v>
      </c>
      <c r="O85" s="78" t="s">
        <v>42</v>
      </c>
      <c r="P85" s="103">
        <f t="shared" ca="1" si="63"/>
        <v>87.8</v>
      </c>
      <c r="Q85" s="26">
        <f t="shared" ca="1" si="64"/>
        <v>9.69E-2</v>
      </c>
      <c r="R85" s="78" t="s">
        <v>42</v>
      </c>
      <c r="S85" s="96">
        <f t="shared" ca="1" si="65"/>
        <v>4.5999999999999999E-2</v>
      </c>
      <c r="T85" s="161">
        <f t="shared" ca="1" si="66"/>
        <v>280</v>
      </c>
      <c r="U85" s="78" t="s">
        <v>42</v>
      </c>
      <c r="V85" s="73">
        <f t="shared" ca="1" si="60"/>
        <v>87.8</v>
      </c>
      <c r="W85" s="26">
        <f t="shared" ca="1" si="67"/>
        <v>9.69E-2</v>
      </c>
      <c r="X85" s="78" t="s">
        <v>42</v>
      </c>
      <c r="Y85" s="67">
        <f t="shared" ca="1" si="61"/>
        <v>4.5999999999999999E-2</v>
      </c>
    </row>
    <row r="87" spans="1:25">
      <c r="A87" s="195" t="s">
        <v>28</v>
      </c>
      <c r="B87" s="198" t="s">
        <v>59</v>
      </c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200"/>
    </row>
    <row r="88" spans="1:25">
      <c r="A88" s="196"/>
      <c r="B88" s="201" t="s">
        <v>29</v>
      </c>
      <c r="C88" s="202"/>
      <c r="D88" s="202"/>
      <c r="E88" s="202"/>
      <c r="F88" s="202"/>
      <c r="G88" s="203"/>
      <c r="H88" s="201" t="s">
        <v>30</v>
      </c>
      <c r="I88" s="202"/>
      <c r="J88" s="202"/>
      <c r="K88" s="202"/>
      <c r="L88" s="202"/>
      <c r="M88" s="203"/>
      <c r="N88" s="201" t="s">
        <v>48</v>
      </c>
      <c r="O88" s="202"/>
      <c r="P88" s="202"/>
      <c r="Q88" s="202"/>
      <c r="R88" s="202"/>
      <c r="S88" s="203"/>
      <c r="T88" s="198" t="s">
        <v>39</v>
      </c>
      <c r="U88" s="199"/>
      <c r="V88" s="199"/>
      <c r="W88" s="199"/>
      <c r="X88" s="199"/>
      <c r="Y88" s="200"/>
    </row>
    <row r="89" spans="1:25">
      <c r="A89" s="197"/>
      <c r="B89" s="142" t="s">
        <v>26</v>
      </c>
      <c r="C89" s="143"/>
      <c r="D89" s="144" t="s">
        <v>57</v>
      </c>
      <c r="E89" s="142" t="s">
        <v>27</v>
      </c>
      <c r="F89" s="143"/>
      <c r="G89" s="144" t="s">
        <v>57</v>
      </c>
      <c r="H89" s="142" t="s">
        <v>26</v>
      </c>
      <c r="I89" s="143"/>
      <c r="J89" s="144" t="s">
        <v>57</v>
      </c>
      <c r="K89" s="142" t="s">
        <v>27</v>
      </c>
      <c r="L89" s="143"/>
      <c r="M89" s="145" t="s">
        <v>57</v>
      </c>
      <c r="N89" s="142" t="s">
        <v>26</v>
      </c>
      <c r="O89" s="143"/>
      <c r="P89" s="144" t="s">
        <v>57</v>
      </c>
      <c r="Q89" s="142" t="s">
        <v>27</v>
      </c>
      <c r="R89" s="143"/>
      <c r="S89" s="145" t="s">
        <v>57</v>
      </c>
      <c r="T89" s="157" t="s">
        <v>40</v>
      </c>
      <c r="U89" s="158"/>
      <c r="V89" s="154" t="s">
        <v>57</v>
      </c>
      <c r="W89" s="157" t="s">
        <v>27</v>
      </c>
      <c r="X89" s="158"/>
      <c r="Y89" s="154" t="s">
        <v>57</v>
      </c>
    </row>
    <row r="90" spans="1:25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68">P90</f>
        <v>3.03</v>
      </c>
      <c r="W90" s="24">
        <f ca="1">AVERAGE(Q90)</f>
        <v>0.67500000000000004</v>
      </c>
      <c r="X90" s="76" t="s">
        <v>42</v>
      </c>
      <c r="Y90" s="71">
        <f t="shared" ref="Y90:Y99" ca="1" si="69">S90</f>
        <v>0.1145</v>
      </c>
    </row>
    <row r="91" spans="1:25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70">INDIRECT($A91&amp;"!$CT$57")</f>
        <v>7.23</v>
      </c>
      <c r="O91" s="77" t="s">
        <v>42</v>
      </c>
      <c r="P91" s="101">
        <f t="shared" ref="P91:P99" ca="1" si="71">INDIRECT($A91&amp;"!$CU$57")</f>
        <v>3.69</v>
      </c>
      <c r="Q91" s="25">
        <f t="shared" ref="Q91:Q99" ca="1" si="72">INDIRECT($A91&amp;"!$CX$57")</f>
        <v>0.31</v>
      </c>
      <c r="R91" s="77" t="s">
        <v>42</v>
      </c>
      <c r="S91" s="95">
        <f t="shared" ref="S91:S99" ca="1" si="73">INDIRECT($A91&amp;"!$CY$57")</f>
        <v>5.6599999999999998E-2</v>
      </c>
      <c r="T91" s="160">
        <f t="shared" ref="T91:T99" ca="1" si="74">AVERAGE(N91)</f>
        <v>7.23</v>
      </c>
      <c r="U91" s="77" t="s">
        <v>42</v>
      </c>
      <c r="V91" s="72">
        <f t="shared" ca="1" si="68"/>
        <v>3.69</v>
      </c>
      <c r="W91" s="25">
        <f t="shared" ref="W91:W99" ca="1" si="75">AVERAGE(Q91)</f>
        <v>0.31</v>
      </c>
      <c r="X91" s="77" t="s">
        <v>42</v>
      </c>
      <c r="Y91" s="66">
        <f t="shared" ca="1" si="69"/>
        <v>5.6599999999999998E-2</v>
      </c>
    </row>
    <row r="92" spans="1:25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70"/>
        <v>6.52</v>
      </c>
      <c r="O92" s="77" t="s">
        <v>42</v>
      </c>
      <c r="P92" s="101">
        <f t="shared" ca="1" si="71"/>
        <v>4.16</v>
      </c>
      <c r="Q92" s="25">
        <f t="shared" ca="1" si="72"/>
        <v>0.15</v>
      </c>
      <c r="R92" s="77" t="s">
        <v>42</v>
      </c>
      <c r="S92" s="95">
        <f t="shared" ca="1" si="73"/>
        <v>3.2199999999999999E-2</v>
      </c>
      <c r="T92" s="160">
        <f t="shared" ca="1" si="74"/>
        <v>6.52</v>
      </c>
      <c r="U92" s="77" t="s">
        <v>42</v>
      </c>
      <c r="V92" s="72">
        <f t="shared" ca="1" si="68"/>
        <v>4.16</v>
      </c>
      <c r="W92" s="25">
        <f t="shared" ca="1" si="75"/>
        <v>0.15</v>
      </c>
      <c r="X92" s="77" t="s">
        <v>42</v>
      </c>
      <c r="Y92" s="66">
        <f t="shared" ca="1" si="69"/>
        <v>3.2199999999999999E-2</v>
      </c>
    </row>
    <row r="93" spans="1:25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70"/>
        <v>17.399999999999999</v>
      </c>
      <c r="O93" s="77" t="s">
        <v>42</v>
      </c>
      <c r="P93" s="101">
        <f t="shared" ca="1" si="71"/>
        <v>8.85</v>
      </c>
      <c r="Q93" s="25">
        <f t="shared" ca="1" si="72"/>
        <v>8.3333333333333329E-2</v>
      </c>
      <c r="R93" s="77" t="s">
        <v>42</v>
      </c>
      <c r="S93" s="95">
        <f t="shared" ca="1" si="73"/>
        <v>2.7033333333333336E-2</v>
      </c>
      <c r="T93" s="160">
        <f t="shared" ca="1" si="74"/>
        <v>17.399999999999999</v>
      </c>
      <c r="U93" s="77" t="s">
        <v>42</v>
      </c>
      <c r="V93" s="72">
        <f t="shared" ca="1" si="68"/>
        <v>8.85</v>
      </c>
      <c r="W93" s="25">
        <f t="shared" ca="1" si="75"/>
        <v>8.3333333333333329E-2</v>
      </c>
      <c r="X93" s="77" t="s">
        <v>42</v>
      </c>
      <c r="Y93" s="66">
        <f t="shared" ca="1" si="69"/>
        <v>2.7033333333333336E-2</v>
      </c>
    </row>
    <row r="94" spans="1:25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70"/>
        <v>11</v>
      </c>
      <c r="O94" s="77" t="s">
        <v>42</v>
      </c>
      <c r="P94" s="101">
        <f t="shared" ca="1" si="71"/>
        <v>9.5299999999999994</v>
      </c>
      <c r="Q94" s="25">
        <f t="shared" ca="1" si="72"/>
        <v>0.04</v>
      </c>
      <c r="R94" s="77" t="s">
        <v>42</v>
      </c>
      <c r="S94" s="95">
        <f t="shared" ca="1" si="73"/>
        <v>1.8959999999999998E-2</v>
      </c>
      <c r="T94" s="160">
        <f t="shared" ca="1" si="74"/>
        <v>11</v>
      </c>
      <c r="U94" s="77" t="s">
        <v>42</v>
      </c>
      <c r="V94" s="72">
        <f t="shared" ca="1" si="68"/>
        <v>9.5299999999999994</v>
      </c>
      <c r="W94" s="25">
        <f t="shared" ca="1" si="75"/>
        <v>0.04</v>
      </c>
      <c r="X94" s="77" t="s">
        <v>42</v>
      </c>
      <c r="Y94" s="66">
        <f t="shared" ca="1" si="69"/>
        <v>1.8959999999999998E-2</v>
      </c>
    </row>
    <row r="95" spans="1:25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70"/>
        <v>16.2</v>
      </c>
      <c r="O95" s="77" t="s">
        <v>42</v>
      </c>
      <c r="P95" s="101">
        <f t="shared" ca="1" si="71"/>
        <v>7.19</v>
      </c>
      <c r="Q95" s="25">
        <f t="shared" ca="1" si="72"/>
        <v>3.125E-2</v>
      </c>
      <c r="R95" s="77" t="s">
        <v>42</v>
      </c>
      <c r="S95" s="95">
        <f t="shared" ca="1" si="73"/>
        <v>9.4000000000000004E-3</v>
      </c>
      <c r="T95" s="160">
        <f t="shared" ca="1" si="74"/>
        <v>16.2</v>
      </c>
      <c r="U95" s="77" t="s">
        <v>42</v>
      </c>
      <c r="V95" s="72">
        <f t="shared" ca="1" si="68"/>
        <v>7.19</v>
      </c>
      <c r="W95" s="25">
        <f t="shared" ca="1" si="75"/>
        <v>3.125E-2</v>
      </c>
      <c r="X95" s="77" t="s">
        <v>42</v>
      </c>
      <c r="Y95" s="66">
        <f t="shared" ca="1" si="69"/>
        <v>9.4000000000000004E-3</v>
      </c>
    </row>
    <row r="96" spans="1:25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70"/>
        <v>21.7</v>
      </c>
      <c r="O96" s="77" t="s">
        <v>42</v>
      </c>
      <c r="P96" s="101">
        <f t="shared" ca="1" si="71"/>
        <v>12.3</v>
      </c>
      <c r="Q96" s="25">
        <f t="shared" ca="1" si="72"/>
        <v>2.8999999999999998E-2</v>
      </c>
      <c r="R96" s="77" t="s">
        <v>42</v>
      </c>
      <c r="S96" s="95">
        <f t="shared" ca="1" si="73"/>
        <v>1.18E-2</v>
      </c>
      <c r="T96" s="160">
        <f t="shared" ca="1" si="74"/>
        <v>21.7</v>
      </c>
      <c r="U96" s="77" t="s">
        <v>42</v>
      </c>
      <c r="V96" s="72">
        <f t="shared" ca="1" si="68"/>
        <v>12.3</v>
      </c>
      <c r="W96" s="25">
        <f t="shared" ca="1" si="75"/>
        <v>2.8999999999999998E-2</v>
      </c>
      <c r="X96" s="77" t="s">
        <v>42</v>
      </c>
      <c r="Y96" s="66">
        <f t="shared" ca="1" si="69"/>
        <v>1.18E-2</v>
      </c>
    </row>
    <row r="97" spans="1:25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70"/>
        <v>13.6</v>
      </c>
      <c r="O97" s="77" t="s">
        <v>42</v>
      </c>
      <c r="P97" s="101">
        <f t="shared" ca="1" si="71"/>
        <v>6.91</v>
      </c>
      <c r="Q97" s="25">
        <f t="shared" ca="1" si="72"/>
        <v>1.0749999999999999E-2</v>
      </c>
      <c r="R97" s="77" t="s">
        <v>42</v>
      </c>
      <c r="S97" s="95">
        <f t="shared" ca="1" si="73"/>
        <v>4.065E-3</v>
      </c>
      <c r="T97" s="160">
        <f t="shared" ca="1" si="74"/>
        <v>13.6</v>
      </c>
      <c r="U97" s="77" t="s">
        <v>42</v>
      </c>
      <c r="V97" s="72">
        <f t="shared" ca="1" si="68"/>
        <v>6.91</v>
      </c>
      <c r="W97" s="25">
        <f t="shared" ca="1" si="75"/>
        <v>1.0749999999999999E-2</v>
      </c>
      <c r="X97" s="77" t="s">
        <v>42</v>
      </c>
      <c r="Y97" s="66">
        <f t="shared" ca="1" si="69"/>
        <v>4.065E-3</v>
      </c>
    </row>
    <row r="98" spans="1:25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70"/>
        <v>11.5</v>
      </c>
      <c r="O98" s="77" t="s">
        <v>42</v>
      </c>
      <c r="P98" s="101">
        <f t="shared" ca="1" si="71"/>
        <v>7.82</v>
      </c>
      <c r="Q98" s="25">
        <f t="shared" ca="1" si="72"/>
        <v>3.8E-3</v>
      </c>
      <c r="R98" s="77" t="s">
        <v>42</v>
      </c>
      <c r="S98" s="95">
        <f t="shared" ca="1" si="73"/>
        <v>1.248E-3</v>
      </c>
      <c r="T98" s="160">
        <f t="shared" ca="1" si="74"/>
        <v>11.5</v>
      </c>
      <c r="U98" s="77" t="s">
        <v>42</v>
      </c>
      <c r="V98" s="72">
        <f t="shared" ca="1" si="68"/>
        <v>7.82</v>
      </c>
      <c r="W98" s="25">
        <f t="shared" ca="1" si="75"/>
        <v>3.8E-3</v>
      </c>
      <c r="X98" s="77" t="s">
        <v>42</v>
      </c>
      <c r="Y98" s="66">
        <f t="shared" ca="1" si="69"/>
        <v>1.248E-3</v>
      </c>
    </row>
    <row r="99" spans="1:25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70"/>
        <v>13.5</v>
      </c>
      <c r="O99" s="78" t="s">
        <v>42</v>
      </c>
      <c r="P99" s="103">
        <f t="shared" ca="1" si="71"/>
        <v>5.6</v>
      </c>
      <c r="Q99" s="26">
        <f t="shared" ca="1" si="72"/>
        <v>2.1000000000000003E-3</v>
      </c>
      <c r="R99" s="78" t="s">
        <v>42</v>
      </c>
      <c r="S99" s="96">
        <f t="shared" ca="1" si="73"/>
        <v>4.7799999999999996E-4</v>
      </c>
      <c r="T99" s="161">
        <f t="shared" ca="1" si="74"/>
        <v>13.5</v>
      </c>
      <c r="U99" s="78" t="s">
        <v>42</v>
      </c>
      <c r="V99" s="73">
        <f t="shared" ca="1" si="68"/>
        <v>5.6</v>
      </c>
      <c r="W99" s="26">
        <f t="shared" ca="1" si="75"/>
        <v>2.1000000000000003E-3</v>
      </c>
      <c r="X99" s="78" t="s">
        <v>42</v>
      </c>
      <c r="Y99" s="67">
        <f t="shared" ca="1" si="69"/>
        <v>4.7799999999999996E-4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5" t="s">
        <v>57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5" t="s">
        <v>57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5" t="s">
        <v>57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5" t="s">
        <v>57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5" t="s">
        <v>57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5" t="s">
        <v>57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2"/>
      <c r="AC60" s="4">
        <v>4</v>
      </c>
      <c r="AD60" s="4">
        <v>37.69</v>
      </c>
      <c r="AE60" s="4">
        <v>5</v>
      </c>
      <c r="AF60" s="16">
        <f t="shared" si="21"/>
        <v>1</v>
      </c>
      <c r="AJ60" s="162"/>
      <c r="AR60" s="4">
        <v>4</v>
      </c>
      <c r="AS60" s="4">
        <v>37.69</v>
      </c>
      <c r="AT60" s="4">
        <v>5</v>
      </c>
      <c r="AU60" s="16">
        <f t="shared" si="22"/>
        <v>1</v>
      </c>
      <c r="AY60" s="162"/>
      <c r="BG60" s="4">
        <v>4</v>
      </c>
      <c r="BH60" s="4">
        <v>42.7</v>
      </c>
      <c r="BI60" s="4">
        <v>5</v>
      </c>
      <c r="BJ60" s="16">
        <f t="shared" si="23"/>
        <v>1</v>
      </c>
      <c r="BN60" s="162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2"/>
      <c r="CK60" s="4">
        <v>4</v>
      </c>
      <c r="CL60" s="4">
        <v>13.23</v>
      </c>
      <c r="CM60" s="4">
        <v>2</v>
      </c>
      <c r="CN60" s="16">
        <f t="shared" si="25"/>
        <v>0.4</v>
      </c>
      <c r="CR60" s="162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5" t="s">
        <v>57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5" t="s">
        <v>57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5" t="s">
        <v>57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5" t="s">
        <v>57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5" t="s">
        <v>57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5" t="s">
        <v>57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2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2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2"/>
      <c r="BG60" s="4">
        <v>4</v>
      </c>
      <c r="BH60" s="4">
        <v>72.17</v>
      </c>
      <c r="BI60" s="4">
        <v>10</v>
      </c>
      <c r="BJ60" s="16">
        <f t="shared" si="23"/>
        <v>1</v>
      </c>
      <c r="BN60" s="162"/>
      <c r="BV60" s="4">
        <v>4</v>
      </c>
      <c r="BW60" s="4">
        <v>25.46</v>
      </c>
      <c r="BX60" s="4">
        <v>3</v>
      </c>
      <c r="BY60" s="16">
        <f t="shared" si="24"/>
        <v>0.3</v>
      </c>
      <c r="CC60" s="162"/>
      <c r="CK60" s="4">
        <v>4</v>
      </c>
      <c r="CL60" s="4">
        <v>13.23</v>
      </c>
      <c r="CM60" s="4">
        <v>2</v>
      </c>
      <c r="CN60" s="16">
        <f t="shared" si="25"/>
        <v>0.2</v>
      </c>
      <c r="CR60" s="162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5" t="s">
        <v>57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5" t="s">
        <v>57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5" t="s">
        <v>57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5" t="s">
        <v>57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5" t="s">
        <v>57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5" t="s">
        <v>57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2"/>
      <c r="AC60" s="4">
        <v>4</v>
      </c>
      <c r="AD60" s="4">
        <v>171.61</v>
      </c>
      <c r="AE60" s="4">
        <v>30</v>
      </c>
      <c r="AF60" s="16">
        <f t="shared" si="22"/>
        <v>1</v>
      </c>
      <c r="AJ60" s="162"/>
      <c r="AR60" s="4">
        <v>4</v>
      </c>
      <c r="AS60" s="4">
        <v>171.61</v>
      </c>
      <c r="AT60" s="4">
        <v>30</v>
      </c>
      <c r="AU60" s="16">
        <f t="shared" si="23"/>
        <v>1</v>
      </c>
      <c r="AY60" s="162"/>
      <c r="BG60" s="4">
        <v>4</v>
      </c>
      <c r="BH60" s="4">
        <v>123.32</v>
      </c>
      <c r="BI60" s="4">
        <v>30</v>
      </c>
      <c r="BJ60" s="16">
        <f t="shared" si="24"/>
        <v>1</v>
      </c>
      <c r="BN60" s="162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2"/>
      <c r="CK60" s="4">
        <v>4</v>
      </c>
      <c r="CL60" s="4">
        <v>25.46</v>
      </c>
      <c r="CM60" s="4">
        <v>3</v>
      </c>
      <c r="CN60" s="16">
        <f t="shared" si="26"/>
        <v>0.1</v>
      </c>
      <c r="CR60" s="162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46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5" t="s">
        <v>57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5" t="s">
        <v>57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5" t="s">
        <v>57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5" t="s">
        <v>57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5" t="s">
        <v>57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5" t="s">
        <v>57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2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2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2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2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2"/>
      <c r="CK60" s="4">
        <v>4</v>
      </c>
      <c r="CL60" s="4">
        <v>13.23</v>
      </c>
      <c r="CM60" s="4">
        <v>2</v>
      </c>
      <c r="CN60" s="16">
        <f t="shared" si="27"/>
        <v>0.04</v>
      </c>
      <c r="CR60" s="162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5" t="s">
        <v>57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5" t="s">
        <v>57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5" t="s">
        <v>57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5" t="s">
        <v>57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5" t="s">
        <v>57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5" t="s">
        <v>57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2"/>
      <c r="AC60" s="4">
        <v>4</v>
      </c>
      <c r="AD60" s="4">
        <v>325.55</v>
      </c>
      <c r="AE60" s="4">
        <v>80</v>
      </c>
      <c r="AF60" s="16">
        <f t="shared" si="21"/>
        <v>1</v>
      </c>
      <c r="AJ60" s="162"/>
      <c r="AR60" s="4">
        <v>4</v>
      </c>
      <c r="AS60" s="4">
        <v>325.55</v>
      </c>
      <c r="AT60" s="4">
        <v>80</v>
      </c>
      <c r="AU60" s="16">
        <f t="shared" si="22"/>
        <v>1</v>
      </c>
      <c r="AY60" s="162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2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2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2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5" t="s">
        <v>57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5" t="s">
        <v>57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5" t="s">
        <v>57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5" t="s">
        <v>57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5" t="s">
        <v>57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5" t="s">
        <v>57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2"/>
      <c r="AC60" s="4">
        <v>4</v>
      </c>
      <c r="AD60" s="4">
        <v>315.55</v>
      </c>
      <c r="AE60" s="4">
        <v>100</v>
      </c>
      <c r="AF60" s="16">
        <f t="shared" si="20"/>
        <v>1</v>
      </c>
      <c r="AJ60" s="162"/>
      <c r="AR60" s="4">
        <v>4</v>
      </c>
      <c r="AS60" s="4">
        <v>315.55</v>
      </c>
      <c r="AT60" s="4">
        <v>100</v>
      </c>
      <c r="AU60" s="16">
        <f t="shared" si="21"/>
        <v>1</v>
      </c>
      <c r="AY60" s="162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2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2"/>
      <c r="CK60" s="4">
        <v>4</v>
      </c>
      <c r="CL60" s="4">
        <v>0</v>
      </c>
      <c r="CM60" s="4">
        <v>1</v>
      </c>
      <c r="CN60" s="16">
        <f t="shared" si="24"/>
        <v>0.01</v>
      </c>
      <c r="CR60" s="162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63" t="s">
        <v>35</v>
      </c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5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63" t="s">
        <v>35</v>
      </c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5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23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63" t="s">
        <v>35</v>
      </c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5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5" t="s">
        <v>57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5" t="s">
        <v>57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5" t="s">
        <v>57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5" t="s">
        <v>57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5" t="s">
        <v>57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5" t="s">
        <v>57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2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2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2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2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2"/>
      <c r="CK60" s="4">
        <v>4</v>
      </c>
      <c r="CL60" s="4">
        <v>30.47</v>
      </c>
      <c r="CM60" s="4">
        <v>4</v>
      </c>
      <c r="CN60" s="16">
        <f t="shared" si="24"/>
        <v>0.02</v>
      </c>
      <c r="CR60" s="162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5" t="s">
        <v>0</v>
      </c>
      <c r="C1" s="176"/>
      <c r="D1" s="176"/>
      <c r="E1" s="176"/>
      <c r="F1" s="177"/>
    </row>
    <row r="3" spans="1:73">
      <c r="A3" s="178" t="s">
        <v>10</v>
      </c>
      <c r="B3" s="178"/>
      <c r="D3" s="109" t="s">
        <v>50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79" t="s">
        <v>34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1"/>
      <c r="AC5" s="189" t="s">
        <v>35</v>
      </c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1"/>
      <c r="AR5" s="192" t="s">
        <v>36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4"/>
      <c r="BG5" s="186" t="s">
        <v>49</v>
      </c>
      <c r="BH5" s="187"/>
      <c r="BI5" s="187"/>
      <c r="BJ5" s="187"/>
      <c r="BK5" s="187"/>
      <c r="BL5" s="187"/>
      <c r="BM5" s="187"/>
      <c r="BN5" s="187"/>
      <c r="BO5" s="187"/>
      <c r="BP5" s="187"/>
      <c r="BQ5" s="187"/>
      <c r="BR5" s="187"/>
      <c r="BS5" s="187"/>
      <c r="BT5" s="187"/>
      <c r="BU5" s="188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43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44</v>
      </c>
      <c r="U6" s="3" t="s">
        <v>45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43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44</v>
      </c>
      <c r="AJ6" s="3" t="s">
        <v>45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43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44</v>
      </c>
      <c r="AY6" s="3" t="s">
        <v>45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43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44</v>
      </c>
      <c r="BN6" s="3" t="s">
        <v>45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47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78" t="s">
        <v>10</v>
      </c>
      <c r="B28" s="178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9" t="s">
        <v>34</v>
      </c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1"/>
      <c r="AC30" s="189" t="s">
        <v>35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1"/>
      <c r="AR30" s="192" t="s">
        <v>36</v>
      </c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4"/>
      <c r="BG30" s="186" t="s">
        <v>49</v>
      </c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8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43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44</v>
      </c>
      <c r="U31" s="3" t="s">
        <v>45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43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44</v>
      </c>
      <c r="AJ31" s="3" t="s">
        <v>45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43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44</v>
      </c>
      <c r="AY31" s="3" t="s">
        <v>45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43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44</v>
      </c>
      <c r="BN31" s="3" t="s">
        <v>45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78" t="s">
        <v>10</v>
      </c>
      <c r="B53" s="178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9" t="s">
        <v>34</v>
      </c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1"/>
      <c r="AC55" s="189" t="s">
        <v>35</v>
      </c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1"/>
      <c r="AR55" s="192" t="s">
        <v>36</v>
      </c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4"/>
      <c r="BG55" s="182" t="s">
        <v>49</v>
      </c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4"/>
      <c r="BV55" s="169" t="s">
        <v>52</v>
      </c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1"/>
      <c r="CK55" s="172" t="s">
        <v>53</v>
      </c>
      <c r="CL55" s="173"/>
      <c r="CM55" s="173"/>
      <c r="CN55" s="173"/>
      <c r="CO55" s="173"/>
      <c r="CP55" s="173"/>
      <c r="CQ55" s="173"/>
      <c r="CR55" s="173"/>
      <c r="CS55" s="173"/>
      <c r="CT55" s="173"/>
      <c r="CU55" s="173"/>
      <c r="CV55" s="173"/>
      <c r="CW55" s="173"/>
      <c r="CX55" s="173"/>
      <c r="CY55" s="174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43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44</v>
      </c>
      <c r="U56" s="3" t="s">
        <v>41</v>
      </c>
      <c r="V56" s="3" t="s">
        <v>9</v>
      </c>
      <c r="W56" s="41" t="s">
        <v>38</v>
      </c>
      <c r="X56" s="61" t="s">
        <v>56</v>
      </c>
      <c r="Y56" s="41" t="s">
        <v>9</v>
      </c>
      <c r="Z56" s="41" t="s">
        <v>56</v>
      </c>
      <c r="AA56" s="41" t="s">
        <v>37</v>
      </c>
      <c r="AB56" s="41" t="s">
        <v>56</v>
      </c>
      <c r="AC56" s="3" t="s">
        <v>43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44</v>
      </c>
      <c r="AJ56" s="3" t="s">
        <v>41</v>
      </c>
      <c r="AK56" s="3" t="s">
        <v>9</v>
      </c>
      <c r="AL56" s="46" t="s">
        <v>38</v>
      </c>
      <c r="AM56" s="46" t="s">
        <v>56</v>
      </c>
      <c r="AN56" s="46" t="s">
        <v>9</v>
      </c>
      <c r="AO56" s="46" t="s">
        <v>56</v>
      </c>
      <c r="AP56" s="46" t="s">
        <v>37</v>
      </c>
      <c r="AQ56" s="46" t="s">
        <v>56</v>
      </c>
      <c r="AR56" s="3" t="s">
        <v>43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44</v>
      </c>
      <c r="AY56" s="3" t="s">
        <v>41</v>
      </c>
      <c r="AZ56" s="3" t="s">
        <v>9</v>
      </c>
      <c r="BA56" s="107" t="s">
        <v>38</v>
      </c>
      <c r="BB56" s="107" t="s">
        <v>56</v>
      </c>
      <c r="BC56" s="107" t="s">
        <v>9</v>
      </c>
      <c r="BD56" s="107" t="s">
        <v>56</v>
      </c>
      <c r="BE56" s="107" t="s">
        <v>37</v>
      </c>
      <c r="BF56" s="107" t="s">
        <v>56</v>
      </c>
      <c r="BG56" s="3" t="s">
        <v>43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44</v>
      </c>
      <c r="BN56" s="3" t="s">
        <v>41</v>
      </c>
      <c r="BO56" s="3" t="s">
        <v>9</v>
      </c>
      <c r="BP56" s="108" t="s">
        <v>38</v>
      </c>
      <c r="BQ56" s="108" t="s">
        <v>56</v>
      </c>
      <c r="BR56" s="108" t="s">
        <v>9</v>
      </c>
      <c r="BS56" s="108" t="s">
        <v>56</v>
      </c>
      <c r="BT56" s="108" t="s">
        <v>37</v>
      </c>
      <c r="BU56" s="108" t="s">
        <v>56</v>
      </c>
      <c r="BV56" s="3" t="s">
        <v>43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44</v>
      </c>
      <c r="CC56" s="3" t="s">
        <v>41</v>
      </c>
      <c r="CD56" s="3" t="s">
        <v>9</v>
      </c>
      <c r="CE56" s="127" t="s">
        <v>38</v>
      </c>
      <c r="CF56" s="127" t="s">
        <v>56</v>
      </c>
      <c r="CG56" s="127" t="s">
        <v>9</v>
      </c>
      <c r="CH56" s="127" t="s">
        <v>56</v>
      </c>
      <c r="CI56" s="127" t="s">
        <v>37</v>
      </c>
      <c r="CJ56" s="127" t="s">
        <v>56</v>
      </c>
      <c r="CK56" s="3" t="s">
        <v>43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44</v>
      </c>
      <c r="CR56" s="3" t="s">
        <v>41</v>
      </c>
      <c r="CS56" s="3" t="s">
        <v>9</v>
      </c>
      <c r="CT56" s="133" t="s">
        <v>38</v>
      </c>
      <c r="CU56" s="133" t="s">
        <v>56</v>
      </c>
      <c r="CV56" s="133" t="s">
        <v>9</v>
      </c>
      <c r="CW56" s="133" t="s">
        <v>56</v>
      </c>
      <c r="CX56" s="133" t="s">
        <v>37</v>
      </c>
      <c r="CY56" s="133" t="s">
        <v>56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5" t="s">
        <v>57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5" t="s">
        <v>57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5" t="s">
        <v>57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5" t="s">
        <v>57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5" t="s">
        <v>57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5" t="s">
        <v>57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2"/>
      <c r="AC60" s="4">
        <v>4</v>
      </c>
      <c r="AD60" s="4">
        <v>226.7</v>
      </c>
      <c r="AE60" s="4">
        <v>500</v>
      </c>
      <c r="AF60" s="16">
        <f t="shared" si="20"/>
        <v>1</v>
      </c>
      <c r="AJ60" s="162"/>
      <c r="AR60" s="4">
        <v>4</v>
      </c>
      <c r="AS60" s="4">
        <v>226.7</v>
      </c>
      <c r="AT60" s="4">
        <v>500</v>
      </c>
      <c r="AU60" s="16">
        <f t="shared" si="21"/>
        <v>1</v>
      </c>
      <c r="AY60" s="162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2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2"/>
      <c r="CK60" s="4">
        <v>4</v>
      </c>
      <c r="CL60" s="4">
        <v>0</v>
      </c>
      <c r="CM60" s="4">
        <v>1</v>
      </c>
      <c r="CN60" s="16">
        <f t="shared" si="24"/>
        <v>2E-3</v>
      </c>
      <c r="CR60" s="162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2015-06-29T09:02:26Z</dcterms:modified>
</cp:coreProperties>
</file>