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 activeTab="10"/>
  </bookViews>
  <sheets>
    <sheet name="2" sheetId="4" r:id="rId1"/>
    <sheet name="5" sheetId="5" r:id="rId2"/>
    <sheet name="10" sheetId="2" r:id="rId3"/>
    <sheet name="30" sheetId="3" r:id="rId4"/>
    <sheet name="50" sheetId="6" r:id="rId5"/>
    <sheet name="80" sheetId="7" r:id="rId6"/>
    <sheet name="100" sheetId="8" r:id="rId7"/>
    <sheet name="200" sheetId="10" r:id="rId8"/>
    <sheet name="500" sheetId="11" r:id="rId9"/>
    <sheet name="1000" sheetId="12" r:id="rId10"/>
    <sheet name="Grafici" sheetId="13" r:id="rId11"/>
    <sheet name="Foglio9" sheetId="9" r:id="rId12"/>
  </sheets>
  <calcPr calcId="125725"/>
</workbook>
</file>

<file path=xl/calcChain.xml><?xml version="1.0" encoding="utf-8"?>
<calcChain xmlns="http://schemas.openxmlformats.org/spreadsheetml/2006/main">
  <c r="F15" i="13"/>
  <c r="F13"/>
  <c r="B12"/>
  <c r="D11"/>
  <c r="H11"/>
  <c r="B10"/>
  <c r="F9"/>
  <c r="B8"/>
  <c r="F7"/>
  <c r="B7"/>
  <c r="J20" i="12"/>
  <c r="J21"/>
  <c r="J22"/>
  <c r="J23"/>
  <c r="J24"/>
  <c r="J25"/>
  <c r="J26"/>
  <c r="J27"/>
  <c r="J28"/>
  <c r="J19"/>
  <c r="J20" i="11"/>
  <c r="J21"/>
  <c r="J22"/>
  <c r="J23"/>
  <c r="J24"/>
  <c r="J25"/>
  <c r="J26"/>
  <c r="J27"/>
  <c r="J28"/>
  <c r="J19"/>
  <c r="J20" i="10"/>
  <c r="J21"/>
  <c r="J22"/>
  <c r="J23"/>
  <c r="J24"/>
  <c r="J25"/>
  <c r="J26"/>
  <c r="J27"/>
  <c r="J28"/>
  <c r="J19"/>
  <c r="J20" i="4"/>
  <c r="J21"/>
  <c r="J22"/>
  <c r="J23"/>
  <c r="J24"/>
  <c r="J25"/>
  <c r="J26"/>
  <c r="J27"/>
  <c r="J28"/>
  <c r="J19"/>
  <c r="J20" i="5"/>
  <c r="J21"/>
  <c r="J22"/>
  <c r="J23"/>
  <c r="J24"/>
  <c r="J25"/>
  <c r="J26"/>
  <c r="J27"/>
  <c r="J28"/>
  <c r="J19"/>
  <c r="J20" i="2"/>
  <c r="J21"/>
  <c r="J22"/>
  <c r="J23"/>
  <c r="J24"/>
  <c r="J25"/>
  <c r="J26"/>
  <c r="J27"/>
  <c r="J28"/>
  <c r="J19"/>
  <c r="J19" i="7"/>
  <c r="J19" i="8"/>
  <c r="J6"/>
  <c r="Y6" i="7"/>
  <c r="J20" i="3"/>
  <c r="J21"/>
  <c r="J22"/>
  <c r="J23"/>
  <c r="J24"/>
  <c r="J25"/>
  <c r="J26"/>
  <c r="J27"/>
  <c r="J28"/>
  <c r="J19"/>
  <c r="J20" i="6"/>
  <c r="J21"/>
  <c r="J22"/>
  <c r="J23"/>
  <c r="J24"/>
  <c r="J25"/>
  <c r="J26"/>
  <c r="J27"/>
  <c r="J28"/>
  <c r="J19"/>
  <c r="Y20"/>
  <c r="Y21"/>
  <c r="Y22"/>
  <c r="Y23"/>
  <c r="Y24"/>
  <c r="Y25"/>
  <c r="Y26"/>
  <c r="Y27"/>
  <c r="Y28"/>
  <c r="Y19"/>
  <c r="Y15"/>
  <c r="Y14"/>
  <c r="Y13"/>
  <c r="Y12"/>
  <c r="Y11"/>
  <c r="Y10"/>
  <c r="Y9"/>
  <c r="Y8"/>
  <c r="Y7"/>
  <c r="Y6"/>
  <c r="Y7" i="3"/>
  <c r="Y8"/>
  <c r="Y9"/>
  <c r="Y10"/>
  <c r="Y11"/>
  <c r="Y12"/>
  <c r="Y13"/>
  <c r="Y14"/>
  <c r="Y15"/>
  <c r="Y20" i="4"/>
  <c r="Y21"/>
  <c r="Y22"/>
  <c r="Y23"/>
  <c r="Y24"/>
  <c r="Y25"/>
  <c r="Y26"/>
  <c r="Y27"/>
  <c r="Y28"/>
  <c r="Y20" i="2"/>
  <c r="Y21"/>
  <c r="Y22"/>
  <c r="Y23"/>
  <c r="Y24"/>
  <c r="Y25"/>
  <c r="Y26"/>
  <c r="Y27"/>
  <c r="Y28"/>
  <c r="Y20" i="3"/>
  <c r="Y21"/>
  <c r="Y22"/>
  <c r="Y23"/>
  <c r="Y24"/>
  <c r="Y25"/>
  <c r="Y26"/>
  <c r="Y27"/>
  <c r="Y28"/>
  <c r="Y20" i="7"/>
  <c r="Y21"/>
  <c r="Y22"/>
  <c r="Y23"/>
  <c r="Y24"/>
  <c r="Y25"/>
  <c r="Y26"/>
  <c r="Y27"/>
  <c r="Y28"/>
  <c r="Y20" i="8"/>
  <c r="Y21"/>
  <c r="Y22"/>
  <c r="Y23"/>
  <c r="Y24"/>
  <c r="Y25"/>
  <c r="Y26"/>
  <c r="Y27"/>
  <c r="Y28"/>
  <c r="Y20" i="10"/>
  <c r="Y21"/>
  <c r="Y22"/>
  <c r="Y23"/>
  <c r="Y24"/>
  <c r="Y25"/>
  <c r="Y26"/>
  <c r="Y27"/>
  <c r="Y28"/>
  <c r="Y20" i="11"/>
  <c r="Y21"/>
  <c r="Y22"/>
  <c r="Y23"/>
  <c r="Y24"/>
  <c r="Y25"/>
  <c r="Y26"/>
  <c r="Y27"/>
  <c r="Y28"/>
  <c r="Y20" i="12"/>
  <c r="Y21"/>
  <c r="Y22"/>
  <c r="Y23"/>
  <c r="Y24"/>
  <c r="Y25"/>
  <c r="Y26"/>
  <c r="Y27"/>
  <c r="Y28"/>
  <c r="Y20" i="5"/>
  <c r="Y21"/>
  <c r="Y22"/>
  <c r="Y23"/>
  <c r="Y24"/>
  <c r="Y25"/>
  <c r="Y26"/>
  <c r="Y27"/>
  <c r="Y28"/>
  <c r="Y19" i="4"/>
  <c r="Y19" i="2"/>
  <c r="Y19" i="3"/>
  <c r="Y19" i="7"/>
  <c r="Y19" i="8"/>
  <c r="Y19" i="10"/>
  <c r="Y19" i="11"/>
  <c r="Y19" i="12"/>
  <c r="Y19" i="5"/>
  <c r="S6" i="4"/>
  <c r="S6" i="5"/>
  <c r="S6" i="2"/>
  <c r="S6" i="3"/>
  <c r="S6" i="7"/>
  <c r="S6" i="8"/>
  <c r="S6" i="10"/>
  <c r="S6" i="11"/>
  <c r="S6" i="12"/>
  <c r="S6" i="6"/>
  <c r="S19" i="4"/>
  <c r="S19" i="5"/>
  <c r="S19" i="2"/>
  <c r="S19" i="3"/>
  <c r="S19" i="7"/>
  <c r="S19" i="8"/>
  <c r="S19" i="10"/>
  <c r="S19" i="11"/>
  <c r="S19" i="12"/>
  <c r="S19" i="6"/>
  <c r="AB19" i="4"/>
  <c r="H6" i="13" s="1"/>
  <c r="AA19" i="4"/>
  <c r="Y15"/>
  <c r="Y14"/>
  <c r="Y13"/>
  <c r="Y12"/>
  <c r="Y11"/>
  <c r="Y10"/>
  <c r="Y9"/>
  <c r="Y8"/>
  <c r="Y7"/>
  <c r="AB6"/>
  <c r="F6" i="13" s="1"/>
  <c r="AA6" i="4"/>
  <c r="Y6"/>
  <c r="AB19" i="5"/>
  <c r="H7" i="13" s="1"/>
  <c r="AA19" i="5"/>
  <c r="Y15"/>
  <c r="Y14"/>
  <c r="Y13"/>
  <c r="Y12"/>
  <c r="Y11"/>
  <c r="Y10"/>
  <c r="Y9"/>
  <c r="Y8"/>
  <c r="Y7"/>
  <c r="AB6"/>
  <c r="AA6"/>
  <c r="Y6"/>
  <c r="AB19" i="2"/>
  <c r="H8" i="13" s="1"/>
  <c r="AA19" i="2"/>
  <c r="Y15"/>
  <c r="Y14"/>
  <c r="Y13"/>
  <c r="Y12"/>
  <c r="Y11"/>
  <c r="Y10"/>
  <c r="Y9"/>
  <c r="Y8"/>
  <c r="Y7"/>
  <c r="AB6"/>
  <c r="F8" i="13" s="1"/>
  <c r="AA6" i="2"/>
  <c r="Y6"/>
  <c r="AB19" i="3"/>
  <c r="H9" i="13" s="1"/>
  <c r="AA19" i="3"/>
  <c r="AB6"/>
  <c r="AA6"/>
  <c r="Y6"/>
  <c r="AB19" i="7"/>
  <c r="AA19"/>
  <c r="Y15"/>
  <c r="Y14"/>
  <c r="Y13"/>
  <c r="Y12"/>
  <c r="Y11"/>
  <c r="Y10"/>
  <c r="Y9"/>
  <c r="Y8"/>
  <c r="Y7"/>
  <c r="AB6"/>
  <c r="F11" i="13" s="1"/>
  <c r="AA6" i="7"/>
  <c r="AB19" i="8"/>
  <c r="H12" i="13" s="1"/>
  <c r="AA19" i="8"/>
  <c r="Y15"/>
  <c r="Y14"/>
  <c r="Y13"/>
  <c r="Y12"/>
  <c r="Y11"/>
  <c r="Y10"/>
  <c r="Y9"/>
  <c r="Y8"/>
  <c r="Y7"/>
  <c r="AB6"/>
  <c r="F12" i="13" s="1"/>
  <c r="AA6" i="8"/>
  <c r="Y6"/>
  <c r="AB19" i="10"/>
  <c r="H13" i="13" s="1"/>
  <c r="AA19" i="10"/>
  <c r="Y15"/>
  <c r="Y14"/>
  <c r="Y13"/>
  <c r="Y12"/>
  <c r="Y11"/>
  <c r="Y10"/>
  <c r="Y9"/>
  <c r="Y8"/>
  <c r="Y7"/>
  <c r="AB6"/>
  <c r="AA6"/>
  <c r="Y6"/>
  <c r="AB19" i="11"/>
  <c r="H14" i="13" s="1"/>
  <c r="AA19" i="11"/>
  <c r="Y15"/>
  <c r="Y14"/>
  <c r="Y13"/>
  <c r="Y12"/>
  <c r="Y11"/>
  <c r="Y10"/>
  <c r="Y9"/>
  <c r="Y8"/>
  <c r="Y7"/>
  <c r="AB6"/>
  <c r="F14" i="13" s="1"/>
  <c r="AA6" i="11"/>
  <c r="Y6"/>
  <c r="AB19" i="12"/>
  <c r="H15" i="13" s="1"/>
  <c r="AA19" i="12"/>
  <c r="Y15"/>
  <c r="Y14"/>
  <c r="Y13"/>
  <c r="Y12"/>
  <c r="Y11"/>
  <c r="Y10"/>
  <c r="Y9"/>
  <c r="Y8"/>
  <c r="Y7"/>
  <c r="AB6"/>
  <c r="AA6"/>
  <c r="Y6"/>
  <c r="AB19" i="6"/>
  <c r="H10" i="13" s="1"/>
  <c r="AA19" i="6"/>
  <c r="AB6"/>
  <c r="F10" i="13" s="1"/>
  <c r="AA6" i="6"/>
  <c r="J20" i="7"/>
  <c r="J21"/>
  <c r="J22"/>
  <c r="J23"/>
  <c r="J24"/>
  <c r="J25"/>
  <c r="J26"/>
  <c r="J27"/>
  <c r="J28"/>
  <c r="J20" i="8"/>
  <c r="J21"/>
  <c r="J22"/>
  <c r="J23"/>
  <c r="J24"/>
  <c r="J25"/>
  <c r="J26"/>
  <c r="J27"/>
  <c r="J28"/>
  <c r="J7" i="4"/>
  <c r="J8"/>
  <c r="J9"/>
  <c r="J10"/>
  <c r="J11"/>
  <c r="J12"/>
  <c r="J13"/>
  <c r="J14"/>
  <c r="J15"/>
  <c r="J7" i="5"/>
  <c r="J8"/>
  <c r="J9"/>
  <c r="J10"/>
  <c r="J11"/>
  <c r="J12"/>
  <c r="J13"/>
  <c r="J14"/>
  <c r="J15"/>
  <c r="J7" i="2"/>
  <c r="J8"/>
  <c r="J9"/>
  <c r="J10"/>
  <c r="J11"/>
  <c r="J12"/>
  <c r="J13"/>
  <c r="J14"/>
  <c r="J15"/>
  <c r="J7" i="3"/>
  <c r="J8"/>
  <c r="J9"/>
  <c r="J10"/>
  <c r="J11"/>
  <c r="J12"/>
  <c r="J13"/>
  <c r="J14"/>
  <c r="J15"/>
  <c r="J7" i="7"/>
  <c r="J8"/>
  <c r="J9"/>
  <c r="J10"/>
  <c r="J11"/>
  <c r="J12"/>
  <c r="J13"/>
  <c r="J14"/>
  <c r="J15"/>
  <c r="J7" i="8"/>
  <c r="J8"/>
  <c r="J9"/>
  <c r="J10"/>
  <c r="J11"/>
  <c r="J12"/>
  <c r="J13"/>
  <c r="J14"/>
  <c r="J15"/>
  <c r="J7" i="10"/>
  <c r="J8"/>
  <c r="J9"/>
  <c r="J10"/>
  <c r="J11"/>
  <c r="J12"/>
  <c r="J13"/>
  <c r="J14"/>
  <c r="J15"/>
  <c r="J7" i="11"/>
  <c r="J8"/>
  <c r="J9"/>
  <c r="J10"/>
  <c r="J11"/>
  <c r="J12"/>
  <c r="J13"/>
  <c r="J14"/>
  <c r="J15"/>
  <c r="J7" i="12"/>
  <c r="J8"/>
  <c r="J9"/>
  <c r="J10"/>
  <c r="J11"/>
  <c r="J12"/>
  <c r="J13"/>
  <c r="J14"/>
  <c r="J15"/>
  <c r="J7" i="6"/>
  <c r="J8"/>
  <c r="J9"/>
  <c r="J10"/>
  <c r="J11"/>
  <c r="J12"/>
  <c r="J13"/>
  <c r="J14"/>
  <c r="J15"/>
  <c r="J6" i="4"/>
  <c r="J6" i="5"/>
  <c r="J6" i="2"/>
  <c r="J6" i="3"/>
  <c r="J6" i="7"/>
  <c r="J6" i="10"/>
  <c r="J6" i="11"/>
  <c r="J6" i="12"/>
  <c r="J6" i="6"/>
  <c r="D20" i="4"/>
  <c r="D7"/>
  <c r="E27" i="9"/>
  <c r="H27" s="1"/>
  <c r="E28"/>
  <c r="H28" s="1"/>
  <c r="E29"/>
  <c r="H29" s="1"/>
  <c r="D20" i="12"/>
  <c r="M19"/>
  <c r="D15" i="13" s="1"/>
  <c r="L19" i="12"/>
  <c r="D19"/>
  <c r="D7"/>
  <c r="M6"/>
  <c r="B15" i="13" s="1"/>
  <c r="L6" i="12"/>
  <c r="D6"/>
  <c r="D20" i="11"/>
  <c r="M19"/>
  <c r="D14" i="13" s="1"/>
  <c r="L19" i="11"/>
  <c r="D19"/>
  <c r="D7"/>
  <c r="M6"/>
  <c r="B14" i="13" s="1"/>
  <c r="L6" i="11"/>
  <c r="D6"/>
  <c r="D20" i="10"/>
  <c r="M19"/>
  <c r="D13" i="13" s="1"/>
  <c r="L19" i="10"/>
  <c r="D19"/>
  <c r="D7"/>
  <c r="M6"/>
  <c r="B13" i="13" s="1"/>
  <c r="L6" i="10"/>
  <c r="D6"/>
  <c r="E20" i="9"/>
  <c r="H20" s="1"/>
  <c r="D20" i="8"/>
  <c r="D19"/>
  <c r="D20" i="7"/>
  <c r="D19"/>
  <c r="D20" i="6"/>
  <c r="D19"/>
  <c r="D20" i="3"/>
  <c r="D19"/>
  <c r="D20" i="2"/>
  <c r="D19"/>
  <c r="M6" i="8"/>
  <c r="L6"/>
  <c r="M6" i="7"/>
  <c r="B11" i="13" s="1"/>
  <c r="L6" i="7"/>
  <c r="M6" i="6"/>
  <c r="L6"/>
  <c r="M6" i="3"/>
  <c r="B9" i="13" s="1"/>
  <c r="L6" i="3"/>
  <c r="M6" i="2"/>
  <c r="L6"/>
  <c r="M6" i="5"/>
  <c r="L6"/>
  <c r="D20"/>
  <c r="D19"/>
  <c r="M19" i="8"/>
  <c r="D12" i="13" s="1"/>
  <c r="L19" i="8"/>
  <c r="M19" i="7"/>
  <c r="L19"/>
  <c r="M19" i="6"/>
  <c r="D10" i="13" s="1"/>
  <c r="L19" i="6"/>
  <c r="M19" i="3"/>
  <c r="D9" i="13" s="1"/>
  <c r="L19" i="3"/>
  <c r="M19" i="2"/>
  <c r="D8" i="13" s="1"/>
  <c r="L19" i="2"/>
  <c r="M19" i="5"/>
  <c r="D7" i="13" s="1"/>
  <c r="L19" i="5"/>
  <c r="D19" i="4"/>
  <c r="D7" i="5"/>
  <c r="D7" i="2"/>
  <c r="D7" i="3"/>
  <c r="D7" i="6"/>
  <c r="D7" i="7"/>
  <c r="D7" i="8"/>
  <c r="H22" i="9"/>
  <c r="H23"/>
  <c r="H26"/>
  <c r="H21"/>
  <c r="E22"/>
  <c r="E23"/>
  <c r="E24"/>
  <c r="H24" s="1"/>
  <c r="E25"/>
  <c r="H25" s="1"/>
  <c r="E26"/>
  <c r="E21"/>
  <c r="D6" i="8"/>
  <c r="D6" i="7"/>
  <c r="D6" i="6"/>
  <c r="D6" i="3"/>
  <c r="D6" i="2"/>
  <c r="D6" i="5"/>
  <c r="M19" i="4"/>
  <c r="D6" i="13" s="1"/>
  <c r="M6" i="4"/>
  <c r="B6" i="13" s="1"/>
  <c r="L19" i="4"/>
  <c r="D6"/>
  <c r="AC19" i="6" l="1"/>
  <c r="I10" i="13" s="1"/>
  <c r="AC19" i="12"/>
  <c r="I15" i="13" s="1"/>
  <c r="AC19" i="11"/>
  <c r="I14" i="13" s="1"/>
  <c r="AC6" i="10"/>
  <c r="G13" i="13" s="1"/>
  <c r="AC19" i="8"/>
  <c r="I12" i="13" s="1"/>
  <c r="AC19" i="3"/>
  <c r="I9" i="13" s="1"/>
  <c r="AC6" i="5"/>
  <c r="G7" i="13" s="1"/>
  <c r="AC19" i="5"/>
  <c r="I7" i="13" s="1"/>
  <c r="AC6" i="6"/>
  <c r="G10" i="13" s="1"/>
  <c r="AC19" i="4"/>
  <c r="I6" i="13" s="1"/>
  <c r="AC6" i="3"/>
  <c r="G9" i="13" s="1"/>
  <c r="AC19" i="2"/>
  <c r="I8" i="13" s="1"/>
  <c r="AC6" i="12"/>
  <c r="G15" i="13" s="1"/>
  <c r="AC6" i="4"/>
  <c r="G6" i="13" s="1"/>
  <c r="AC6" i="8"/>
  <c r="G12" i="13" s="1"/>
  <c r="AC19" i="7"/>
  <c r="I11" i="13" s="1"/>
  <c r="AC6" i="2"/>
  <c r="G8" i="13" s="1"/>
  <c r="AC6" i="11"/>
  <c r="G14" i="13" s="1"/>
  <c r="AC19" i="10"/>
  <c r="I13" i="13" s="1"/>
  <c r="AC6" i="7"/>
  <c r="G11" i="13" s="1"/>
  <c r="N19" i="12"/>
  <c r="E15" i="13" s="1"/>
  <c r="N19" i="11"/>
  <c r="E14" i="13" s="1"/>
  <c r="N19" i="10"/>
  <c r="E13" i="13" s="1"/>
  <c r="N6" i="12"/>
  <c r="C15" i="13" s="1"/>
  <c r="N6" i="11"/>
  <c r="C14" i="13" s="1"/>
  <c r="N6" i="10"/>
  <c r="C13" i="13" s="1"/>
  <c r="N6" i="2"/>
  <c r="C8" i="13" s="1"/>
  <c r="N6" i="6"/>
  <c r="C10" i="13" s="1"/>
  <c r="N6" i="8"/>
  <c r="C12" i="13" s="1"/>
  <c r="N6" i="7"/>
  <c r="C11" i="13" s="1"/>
  <c r="N6" i="3"/>
  <c r="C9" i="13" s="1"/>
  <c r="N19" i="4"/>
  <c r="E6" i="13" s="1"/>
  <c r="N19" i="6"/>
  <c r="E10" i="13" s="1"/>
  <c r="N19" i="8"/>
  <c r="E12" i="13" s="1"/>
  <c r="N19" i="7"/>
  <c r="E11" i="13" s="1"/>
  <c r="N19" i="3"/>
  <c r="E9" i="13" s="1"/>
  <c r="N19" i="2"/>
  <c r="E8" i="13" s="1"/>
  <c r="N19" i="5"/>
  <c r="E7" i="13" s="1"/>
  <c r="B17" i="9" l="1"/>
  <c r="B16"/>
  <c r="B15"/>
  <c r="L6" i="4"/>
  <c r="N6" l="1"/>
  <c r="C6" i="13" s="1"/>
  <c r="N6" i="5"/>
  <c r="C7" i="13" s="1"/>
</calcChain>
</file>

<file path=xl/sharedStrings.xml><?xml version="1.0" encoding="utf-8"?>
<sst xmlns="http://schemas.openxmlformats.org/spreadsheetml/2006/main" count="650" uniqueCount="39">
  <si>
    <t>Dati raccolti dalle simulazioni</t>
  </si>
  <si>
    <t>Tempo Totale Tx [s]</t>
  </si>
  <si>
    <t>% Nodi Raggiunti [# %]</t>
  </si>
  <si>
    <t>N° Nodi Raggiunti [#]</t>
  </si>
  <si>
    <t>Numero Nodi</t>
  </si>
  <si>
    <t>Ripetizione</t>
  </si>
  <si>
    <t>Raggio BT [m]</t>
  </si>
  <si>
    <t>area length</t>
  </si>
  <si>
    <t>area width</t>
  </si>
  <si>
    <t>N°Nodi Raggiunti Medio</t>
  </si>
  <si>
    <t>x</t>
  </si>
  <si>
    <t>y</t>
  </si>
  <si>
    <t>dist 1 -2</t>
  </si>
  <si>
    <t>dist 3-2</t>
  </si>
  <si>
    <t>dist 3-4</t>
  </si>
  <si>
    <t>Packet Size</t>
  </si>
  <si>
    <t>MB</t>
  </si>
  <si>
    <t>T tot Tx Medio (con zeri)</t>
  </si>
  <si>
    <t>T tot Tx Medio (no zeri)</t>
  </si>
  <si>
    <t>=</t>
  </si>
  <si>
    <t>x12</t>
  </si>
  <si>
    <t>x13</t>
  </si>
  <si>
    <t>x14</t>
  </si>
  <si>
    <t>x15</t>
  </si>
  <si>
    <t>x16</t>
  </si>
  <si>
    <t>x17</t>
  </si>
  <si>
    <t>x^2=</t>
  </si>
  <si>
    <t>x^2 =</t>
  </si>
  <si>
    <t>DENSITA'  =  0,02 #/m^2</t>
  </si>
  <si>
    <t>216,7,</t>
  </si>
  <si>
    <t>No D</t>
  </si>
  <si>
    <t>D = 0,02</t>
  </si>
  <si>
    <t>E[TxTime]</t>
  </si>
  <si>
    <t>%Raggiunti</t>
  </si>
  <si>
    <t>N°Nodi</t>
  </si>
  <si>
    <t>R10</t>
  </si>
  <si>
    <t>R15</t>
  </si>
  <si>
    <t>GRAFICI</t>
  </si>
  <si>
    <t>Densità [nodi/m^2]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</si>
</sst>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10" fontId="0" fillId="0" borderId="0" xfId="0" applyNumberFormat="1"/>
    <xf numFmtId="0" fontId="1" fillId="6" borderId="4" xfId="0" applyFont="1" applyFill="1" applyBorder="1" applyAlignment="1">
      <alignment horizontal="center" vertical="center" wrapText="1"/>
    </xf>
    <xf numFmtId="0" fontId="2" fillId="0" borderId="0" xfId="0" applyFont="1"/>
    <xf numFmtId="0" fontId="1" fillId="7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6" fontId="0" fillId="0" borderId="0" xfId="0" applyNumberFormat="1"/>
    <xf numFmtId="0" fontId="0" fillId="0" borderId="6" xfId="0" applyBorder="1"/>
    <xf numFmtId="0" fontId="0" fillId="0" borderId="7" xfId="0" applyBorder="1"/>
    <xf numFmtId="0" fontId="1" fillId="10" borderId="4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0" fontId="1" fillId="8" borderId="4" xfId="0" applyNumberFormat="1" applyFont="1" applyFill="1" applyBorder="1" applyAlignment="1">
      <alignment horizontal="center" vertical="center"/>
    </xf>
    <xf numFmtId="10" fontId="1" fillId="11" borderId="4" xfId="0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Font="1"/>
    <xf numFmtId="0" fontId="1" fillId="5" borderId="5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12" borderId="1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/>
    </xf>
    <xf numFmtId="0" fontId="0" fillId="14" borderId="4" xfId="0" applyFill="1" applyBorder="1"/>
    <xf numFmtId="0" fontId="0" fillId="13" borderId="4" xfId="0" applyFill="1" applyBorder="1"/>
    <xf numFmtId="0" fontId="1" fillId="0" borderId="8" xfId="0" applyFont="1" applyBorder="1" applyAlignment="1">
      <alignment horizontal="center" vertical="center" wrapText="1"/>
    </xf>
    <xf numFmtId="0" fontId="0" fillId="14" borderId="6" xfId="0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4" borderId="6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>
                <a:solidFill>
                  <a:schemeClr val="bg2">
                    <a:lumMod val="50000"/>
                  </a:schemeClr>
                </a:solidFill>
              </a:rPr>
              <a:t>NO</a:t>
            </a:r>
            <a:r>
              <a:rPr lang="it-IT" baseline="0">
                <a:solidFill>
                  <a:schemeClr val="bg2">
                    <a:lumMod val="50000"/>
                  </a:schemeClr>
                </a:solidFill>
              </a:rPr>
              <a:t> D - E[TxTime]</a:t>
            </a:r>
            <a:endParaRPr lang="it-IT">
              <a:solidFill>
                <a:schemeClr val="bg2">
                  <a:lumMod val="50000"/>
                </a:schemeClr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Grafici!$B$6:$B$15</c:f>
              <c:numCache>
                <c:formatCode>General</c:formatCode>
                <c:ptCount val="10"/>
                <c:pt idx="0">
                  <c:v>13.234444444444442</c:v>
                </c:pt>
                <c:pt idx="1">
                  <c:v>36.97</c:v>
                </c:pt>
                <c:pt idx="2">
                  <c:v>54.376999999999995</c:v>
                </c:pt>
                <c:pt idx="3">
                  <c:v>108.196</c:v>
                </c:pt>
                <c:pt idx="4">
                  <c:v>135.12</c:v>
                </c:pt>
                <c:pt idx="5">
                  <c:v>90.76111111111112</c:v>
                </c:pt>
                <c:pt idx="6">
                  <c:v>141.85</c:v>
                </c:pt>
                <c:pt idx="7">
                  <c:v>506.0855555555554</c:v>
                </c:pt>
                <c:pt idx="8">
                  <c:v>16.287500000000001</c:v>
                </c:pt>
                <c:pt idx="9">
                  <c:v>19.344999999999999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Grafici!$D$6:$D$15</c:f>
              <c:numCache>
                <c:formatCode>General</c:formatCode>
                <c:ptCount val="10"/>
                <c:pt idx="0">
                  <c:v>13.23</c:v>
                </c:pt>
                <c:pt idx="1">
                  <c:v>37.69</c:v>
                </c:pt>
                <c:pt idx="2">
                  <c:v>66.383999999999986</c:v>
                </c:pt>
                <c:pt idx="3">
                  <c:v>114.86799999999998</c:v>
                </c:pt>
                <c:pt idx="4">
                  <c:v>107.58399999999999</c:v>
                </c:pt>
                <c:pt idx="5">
                  <c:v>211.99200000000002</c:v>
                </c:pt>
                <c:pt idx="6">
                  <c:v>212.55800000000005</c:v>
                </c:pt>
                <c:pt idx="7">
                  <c:v>118.59900000000002</c:v>
                </c:pt>
                <c:pt idx="8">
                  <c:v>39.124285714285712</c:v>
                </c:pt>
                <c:pt idx="9">
                  <c:v>21.386666666666667</c:v>
                </c:pt>
              </c:numCache>
            </c:numRef>
          </c:yVal>
        </c:ser>
        <c:dLbls/>
        <c:axId val="60507648"/>
        <c:axId val="60506112"/>
      </c:scatterChart>
      <c:valAx>
        <c:axId val="6050764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60506112"/>
        <c:crosses val="autoZero"/>
        <c:crossBetween val="midCat"/>
      </c:valAx>
      <c:valAx>
        <c:axId val="605061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60507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D 0,02 - E[TxTime]</a:t>
            </a:r>
            <a:endParaRPr lang="it-IT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Grafici!$F$6:$F$15</c:f>
              <c:numCache>
                <c:formatCode>General</c:formatCode>
                <c:ptCount val="10"/>
                <c:pt idx="0">
                  <c:v>13.234444444444442</c:v>
                </c:pt>
                <c:pt idx="1">
                  <c:v>34.523000000000003</c:v>
                </c:pt>
                <c:pt idx="2">
                  <c:v>67.60799999999999</c:v>
                </c:pt>
                <c:pt idx="3">
                  <c:v>131.8411111111111</c:v>
                </c:pt>
                <c:pt idx="4">
                  <c:v>135.12</c:v>
                </c:pt>
                <c:pt idx="5">
                  <c:v>177.81300000000002</c:v>
                </c:pt>
                <c:pt idx="6">
                  <c:v>228.51300000000001</c:v>
                </c:pt>
                <c:pt idx="7">
                  <c:v>328.40400000000005</c:v>
                </c:pt>
                <c:pt idx="8">
                  <c:v>499.36599999999999</c:v>
                </c:pt>
                <c:pt idx="9">
                  <c:v>651.04300000000001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Grafici!$H$6:$H$15</c:f>
              <c:numCache>
                <c:formatCode>General</c:formatCode>
                <c:ptCount val="10"/>
                <c:pt idx="0">
                  <c:v>13.23</c:v>
                </c:pt>
                <c:pt idx="1">
                  <c:v>37.69</c:v>
                </c:pt>
                <c:pt idx="2">
                  <c:v>59.930999999999997</c:v>
                </c:pt>
                <c:pt idx="3">
                  <c:v>90.794999999999987</c:v>
                </c:pt>
                <c:pt idx="4">
                  <c:v>107.58399999999999</c:v>
                </c:pt>
                <c:pt idx="5">
                  <c:v>130.654</c:v>
                </c:pt>
                <c:pt idx="6">
                  <c:v>144.55299999999997</c:v>
                </c:pt>
                <c:pt idx="7">
                  <c:v>183.30444444444444</c:v>
                </c:pt>
                <c:pt idx="8">
                  <c:v>284.10400000000004</c:v>
                </c:pt>
                <c:pt idx="9">
                  <c:v>374.88799999999998</c:v>
                </c:pt>
              </c:numCache>
            </c:numRef>
          </c:yVal>
        </c:ser>
        <c:axId val="147539840"/>
        <c:axId val="147707008"/>
      </c:scatterChart>
      <c:valAx>
        <c:axId val="14753984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47707008"/>
        <c:crosses val="autoZero"/>
        <c:crossBetween val="midCat"/>
      </c:valAx>
      <c:valAx>
        <c:axId val="1477070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147539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>
                <a:solidFill>
                  <a:schemeClr val="bg2">
                    <a:lumMod val="50000"/>
                  </a:schemeClr>
                </a:solidFill>
              </a:rPr>
              <a:t>NO</a:t>
            </a:r>
            <a:r>
              <a:rPr lang="it-IT" baseline="0">
                <a:solidFill>
                  <a:schemeClr val="bg2">
                    <a:lumMod val="50000"/>
                  </a:schemeClr>
                </a:solidFill>
              </a:rPr>
              <a:t> D - % Nodi Raggiunti</a:t>
            </a:r>
            <a:endParaRPr lang="it-IT">
              <a:solidFill>
                <a:schemeClr val="bg2">
                  <a:lumMod val="50000"/>
                </a:schemeClr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Grafici!$C$6:$C$15</c:f>
              <c:numCache>
                <c:formatCode>0.00%</c:formatCode>
                <c:ptCount val="10"/>
                <c:pt idx="0">
                  <c:v>0.95</c:v>
                </c:pt>
                <c:pt idx="1">
                  <c:v>0.91999999999999993</c:v>
                </c:pt>
                <c:pt idx="2">
                  <c:v>0.74</c:v>
                </c:pt>
                <c:pt idx="3">
                  <c:v>0.54666666666666675</c:v>
                </c:pt>
                <c:pt idx="4">
                  <c:v>0.81600000000000006</c:v>
                </c:pt>
                <c:pt idx="5">
                  <c:v>0.17375000000000002</c:v>
                </c:pt>
                <c:pt idx="6">
                  <c:v>0.20700000000000002</c:v>
                </c:pt>
                <c:pt idx="7">
                  <c:v>2.3E-2</c:v>
                </c:pt>
                <c:pt idx="8">
                  <c:v>3.0000000000000005E-3</c:v>
                </c:pt>
                <c:pt idx="9">
                  <c:v>1.3000000000000002E-3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Grafici!$E$6:$E$15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1</c:v>
                </c:pt>
                <c:pt idx="4">
                  <c:v>1</c:v>
                </c:pt>
                <c:pt idx="5">
                  <c:v>0.8</c:v>
                </c:pt>
                <c:pt idx="6">
                  <c:v>0.94299999999999995</c:v>
                </c:pt>
                <c:pt idx="7">
                  <c:v>0.14750000000000002</c:v>
                </c:pt>
                <c:pt idx="8">
                  <c:v>7.4000000000000012E-3</c:v>
                </c:pt>
                <c:pt idx="9">
                  <c:v>2.0000000000000005E-3</c:v>
                </c:pt>
              </c:numCache>
            </c:numRef>
          </c:yVal>
        </c:ser>
        <c:axId val="197462272"/>
        <c:axId val="197502848"/>
      </c:scatterChart>
      <c:valAx>
        <c:axId val="19746227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97502848"/>
        <c:crosses val="autoZero"/>
        <c:crossBetween val="midCat"/>
      </c:valAx>
      <c:valAx>
        <c:axId val="197502848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1974622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>
                <a:solidFill>
                  <a:schemeClr val="tx2">
                    <a:lumMod val="60000"/>
                    <a:lumOff val="40000"/>
                  </a:schemeClr>
                </a:solidFill>
              </a:rPr>
              <a:t>NO</a:t>
            </a:r>
            <a:r>
              <a:rPr lang="it-IT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 D - % Nodi Raggiunti</a:t>
            </a:r>
            <a:endParaRPr lang="it-IT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Grafici!$G$6:$G$15</c:f>
              <c:numCache>
                <c:formatCode>0.00%</c:formatCode>
                <c:ptCount val="10"/>
                <c:pt idx="0">
                  <c:v>0.95</c:v>
                </c:pt>
                <c:pt idx="1">
                  <c:v>0.8600000000000001</c:v>
                </c:pt>
                <c:pt idx="2">
                  <c:v>0.97000000000000008</c:v>
                </c:pt>
                <c:pt idx="3">
                  <c:v>0.97666666666666679</c:v>
                </c:pt>
                <c:pt idx="4">
                  <c:v>0.81600000000000006</c:v>
                </c:pt>
                <c:pt idx="5">
                  <c:v>0.82499999999999996</c:v>
                </c:pt>
                <c:pt idx="6">
                  <c:v>0.95099999999999996</c:v>
                </c:pt>
                <c:pt idx="7">
                  <c:v>0.80950000000000011</c:v>
                </c:pt>
                <c:pt idx="8">
                  <c:v>0.69500000000000006</c:v>
                </c:pt>
                <c:pt idx="9">
                  <c:v>0.74680000000000002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Grafici!$I$6:$I$15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0.99749999999999994</c:v>
                </c:pt>
                <c:pt idx="8">
                  <c:v>0.98460000000000003</c:v>
                </c:pt>
                <c:pt idx="9">
                  <c:v>0.97499999999999998</c:v>
                </c:pt>
              </c:numCache>
            </c:numRef>
          </c:yVal>
        </c:ser>
        <c:axId val="147571456"/>
        <c:axId val="147658240"/>
      </c:scatterChart>
      <c:valAx>
        <c:axId val="14757145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47658240"/>
        <c:crosses val="autoZero"/>
        <c:crossBetween val="midCat"/>
      </c:valAx>
      <c:valAx>
        <c:axId val="147658240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1475714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0</c:v>
          </c:tx>
          <c:spPr>
            <a:ln w="28575">
              <a:noFill/>
            </a:ln>
          </c:spPr>
          <c:xVal>
            <c:numRef>
              <c:f>Foglio9!$E$3</c:f>
              <c:numCache>
                <c:formatCode>General</c:formatCode>
                <c:ptCount val="1"/>
                <c:pt idx="0">
                  <c:v>0.82699999999999996</c:v>
                </c:pt>
              </c:numCache>
            </c:numRef>
          </c:xVal>
          <c:yVal>
            <c:numRef>
              <c:f>Foglio9!$F$3</c:f>
              <c:numCache>
                <c:formatCode>General</c:formatCode>
                <c:ptCount val="1"/>
                <c:pt idx="0">
                  <c:v>13.061</c:v>
                </c:pt>
              </c:numCache>
            </c:numRef>
          </c:yVal>
        </c:ser>
        <c:ser>
          <c:idx val="1"/>
          <c:order val="1"/>
          <c:tx>
            <c:v>1</c:v>
          </c:tx>
          <c:spPr>
            <a:ln w="28575">
              <a:noFill/>
            </a:ln>
          </c:spPr>
          <c:xVal>
            <c:numRef>
              <c:f>Foglio9!$E$4</c:f>
              <c:numCache>
                <c:formatCode>General</c:formatCode>
                <c:ptCount val="1"/>
                <c:pt idx="0">
                  <c:v>12.499000000000001</c:v>
                </c:pt>
              </c:numCache>
            </c:numRef>
          </c:xVal>
          <c:yVal>
            <c:numRef>
              <c:f>Foglio9!$F$4</c:f>
              <c:numCache>
                <c:formatCode>General</c:formatCode>
                <c:ptCount val="1"/>
                <c:pt idx="0">
                  <c:v>3.1</c:v>
                </c:pt>
              </c:numCache>
            </c:numRef>
          </c:yVal>
        </c:ser>
        <c:ser>
          <c:idx val="2"/>
          <c:order val="2"/>
          <c:tx>
            <c:v>2</c:v>
          </c:tx>
          <c:spPr>
            <a:ln w="28575">
              <a:noFill/>
            </a:ln>
          </c:spPr>
          <c:xVal>
            <c:numRef>
              <c:f>Foglio9!$E$5</c:f>
              <c:numCache>
                <c:formatCode>General</c:formatCode>
                <c:ptCount val="1"/>
                <c:pt idx="0">
                  <c:v>5.4560000000000004</c:v>
                </c:pt>
              </c:numCache>
            </c:numRef>
          </c:xVal>
          <c:yVal>
            <c:numRef>
              <c:f>Foglio9!$F$5</c:f>
              <c:numCache>
                <c:formatCode>General</c:formatCode>
                <c:ptCount val="1"/>
                <c:pt idx="0">
                  <c:v>13.779</c:v>
                </c:pt>
              </c:numCache>
            </c:numRef>
          </c:yVal>
        </c:ser>
        <c:ser>
          <c:idx val="3"/>
          <c:order val="3"/>
          <c:tx>
            <c:v>3</c:v>
          </c:tx>
          <c:spPr>
            <a:ln w="28575">
              <a:noFill/>
            </a:ln>
          </c:spPr>
          <c:xVal>
            <c:numRef>
              <c:f>Foglio9!$E$6</c:f>
              <c:numCache>
                <c:formatCode>General</c:formatCode>
                <c:ptCount val="1"/>
                <c:pt idx="0">
                  <c:v>14.691000000000001</c:v>
                </c:pt>
              </c:numCache>
            </c:numRef>
          </c:xVal>
          <c:yVal>
            <c:numRef>
              <c:f>Foglio9!$F$6</c:f>
              <c:numCache>
                <c:formatCode>General</c:formatCode>
                <c:ptCount val="1"/>
                <c:pt idx="0">
                  <c:v>7.3259999999999996</c:v>
                </c:pt>
              </c:numCache>
            </c:numRef>
          </c:yVal>
        </c:ser>
        <c:ser>
          <c:idx val="4"/>
          <c:order val="4"/>
          <c:tx>
            <c:v>4</c:v>
          </c:tx>
          <c:spPr>
            <a:ln w="28575">
              <a:noFill/>
            </a:ln>
          </c:spPr>
          <c:xVal>
            <c:numRef>
              <c:f>Foglio9!$E$7</c:f>
              <c:numCache>
                <c:formatCode>General</c:formatCode>
                <c:ptCount val="1"/>
                <c:pt idx="0">
                  <c:v>1.347</c:v>
                </c:pt>
              </c:numCache>
            </c:numRef>
          </c:xVal>
          <c:yVal>
            <c:numRef>
              <c:f>Foglio9!$F$7</c:f>
              <c:numCache>
                <c:formatCode>General</c:formatCode>
                <c:ptCount val="1"/>
                <c:pt idx="0">
                  <c:v>9.1760000000000002</c:v>
                </c:pt>
              </c:numCache>
            </c:numRef>
          </c:yVal>
        </c:ser>
        <c:axId val="85651456"/>
        <c:axId val="85652992"/>
      </c:scatterChart>
      <c:valAx>
        <c:axId val="85651456"/>
        <c:scaling>
          <c:orientation val="minMax"/>
        </c:scaling>
        <c:axPos val="b"/>
        <c:numFmt formatCode="General" sourceLinked="1"/>
        <c:tickLblPos val="nextTo"/>
        <c:crossAx val="85652992"/>
        <c:crosses val="autoZero"/>
        <c:crossBetween val="midCat"/>
      </c:valAx>
      <c:valAx>
        <c:axId val="85652992"/>
        <c:scaling>
          <c:orientation val="minMax"/>
        </c:scaling>
        <c:axPos val="l"/>
        <c:majorGridlines/>
        <c:numFmt formatCode="General" sourceLinked="1"/>
        <c:tickLblPos val="nextTo"/>
        <c:crossAx val="856514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16</xdr:row>
      <xdr:rowOff>0</xdr:rowOff>
    </xdr:from>
    <xdr:to>
      <xdr:col>7</xdr:col>
      <xdr:colOff>0</xdr:colOff>
      <xdr:row>30</xdr:row>
      <xdr:rowOff>114300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16</xdr:row>
      <xdr:rowOff>9525</xdr:rowOff>
    </xdr:from>
    <xdr:to>
      <xdr:col>14</xdr:col>
      <xdr:colOff>600075</xdr:colOff>
      <xdr:row>30</xdr:row>
      <xdr:rowOff>85725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31</xdr:row>
      <xdr:rowOff>9525</xdr:rowOff>
    </xdr:from>
    <xdr:to>
      <xdr:col>7</xdr:col>
      <xdr:colOff>1</xdr:colOff>
      <xdr:row>45</xdr:row>
      <xdr:rowOff>123825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352425</xdr:colOff>
      <xdr:row>31</xdr:row>
      <xdr:rowOff>0</xdr:rowOff>
    </xdr:from>
    <xdr:to>
      <xdr:col>15</xdr:col>
      <xdr:colOff>1</xdr:colOff>
      <xdr:row>45</xdr:row>
      <xdr:rowOff>114300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85725</xdr:rowOff>
    </xdr:from>
    <xdr:to>
      <xdr:col>14</xdr:col>
      <xdr:colOff>304800</xdr:colOff>
      <xdr:row>15</xdr:row>
      <xdr:rowOff>161925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8"/>
  <sheetViews>
    <sheetView topLeftCell="J1" workbookViewId="0">
      <selection activeCell="S9" sqref="S9"/>
    </sheetView>
  </sheetViews>
  <sheetFormatPr defaultRowHeight="15"/>
  <cols>
    <col min="4" max="4" width="10.7109375" customWidth="1"/>
    <col min="6" max="6" width="11.140625" bestFit="1" customWidth="1"/>
    <col min="7" max="7" width="9.140625" customWidth="1"/>
    <col min="8" max="8" width="9" customWidth="1"/>
    <col min="13" max="13" width="8.85546875" customWidth="1"/>
    <col min="19" max="19" width="10.85546875" customWidth="1"/>
  </cols>
  <sheetData>
    <row r="1" spans="1:29" ht="24" thickBot="1">
      <c r="B1" s="55" t="s">
        <v>0</v>
      </c>
      <c r="C1" s="56"/>
      <c r="D1" s="56"/>
      <c r="E1" s="56"/>
      <c r="F1" s="57"/>
    </row>
    <row r="2" spans="1:29" ht="15.75" thickBot="1"/>
    <row r="3" spans="1:29" ht="21.75" thickBot="1">
      <c r="P3" s="27" t="s">
        <v>28</v>
      </c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9"/>
    </row>
    <row r="5" spans="1:29" ht="60">
      <c r="A5" s="3" t="s">
        <v>4</v>
      </c>
      <c r="B5" s="3" t="s">
        <v>7</v>
      </c>
      <c r="C5" s="3" t="s">
        <v>8</v>
      </c>
      <c r="D5" s="3" t="s">
        <v>38</v>
      </c>
      <c r="E5" s="2"/>
      <c r="F5" s="3" t="s">
        <v>5</v>
      </c>
      <c r="G5" s="7" t="s">
        <v>6</v>
      </c>
      <c r="H5" s="5" t="s">
        <v>1</v>
      </c>
      <c r="I5" s="5" t="s">
        <v>3</v>
      </c>
      <c r="J5" s="5" t="s">
        <v>2</v>
      </c>
      <c r="L5" s="9" t="s">
        <v>17</v>
      </c>
      <c r="M5" s="9" t="s">
        <v>18</v>
      </c>
      <c r="N5" s="9" t="s">
        <v>9</v>
      </c>
      <c r="P5" s="3" t="s">
        <v>4</v>
      </c>
      <c r="Q5" s="3" t="s">
        <v>7</v>
      </c>
      <c r="R5" s="3" t="s">
        <v>8</v>
      </c>
      <c r="S5" s="3" t="s">
        <v>38</v>
      </c>
      <c r="T5" s="2"/>
      <c r="U5" s="3" t="s">
        <v>5</v>
      </c>
      <c r="V5" s="7" t="s">
        <v>6</v>
      </c>
      <c r="W5" s="5" t="s">
        <v>1</v>
      </c>
      <c r="X5" s="5" t="s">
        <v>3</v>
      </c>
      <c r="Y5" s="5" t="s">
        <v>2</v>
      </c>
      <c r="AA5" s="9" t="s">
        <v>17</v>
      </c>
      <c r="AB5" s="9" t="s">
        <v>18</v>
      </c>
      <c r="AC5" s="9" t="s">
        <v>9</v>
      </c>
    </row>
    <row r="6" spans="1:29">
      <c r="A6" s="4">
        <v>2</v>
      </c>
      <c r="B6" s="16">
        <v>10</v>
      </c>
      <c r="C6" s="16">
        <v>10</v>
      </c>
      <c r="D6" s="16">
        <f>A6/(B6*C6)</f>
        <v>0.02</v>
      </c>
      <c r="E6" s="4"/>
      <c r="F6" s="4">
        <v>1</v>
      </c>
      <c r="G6" s="1">
        <v>10</v>
      </c>
      <c r="H6" s="4">
        <v>13.23</v>
      </c>
      <c r="I6" s="4">
        <v>2</v>
      </c>
      <c r="J6" s="23">
        <f>I6/A$6</f>
        <v>1</v>
      </c>
      <c r="L6" s="15">
        <f>AVERAGE(H6:H15)</f>
        <v>11.910999999999998</v>
      </c>
      <c r="M6" s="15">
        <f>AVERAGEIF(H6:H15,"&gt;0")</f>
        <v>13.234444444444442</v>
      </c>
      <c r="N6" s="21">
        <f>AVERAGE(J6:J15)</f>
        <v>0.95</v>
      </c>
      <c r="P6" s="4">
        <v>2</v>
      </c>
      <c r="Q6" s="17">
        <v>10</v>
      </c>
      <c r="R6" s="17">
        <v>10</v>
      </c>
      <c r="S6" s="17">
        <f>P6/(Q6*R6)</f>
        <v>0.02</v>
      </c>
      <c r="T6" s="4"/>
      <c r="U6" s="4">
        <v>1</v>
      </c>
      <c r="V6" s="1">
        <v>10</v>
      </c>
      <c r="W6" s="4">
        <v>13.23</v>
      </c>
      <c r="X6" s="4">
        <v>2</v>
      </c>
      <c r="Y6" s="23">
        <f>X6/P$6</f>
        <v>1</v>
      </c>
      <c r="AA6" s="15">
        <f>AVERAGE(W6:W15)</f>
        <v>11.910999999999998</v>
      </c>
      <c r="AB6" s="15">
        <f>AVERAGEIF(W6:W15,"&gt;0")</f>
        <v>13.234444444444442</v>
      </c>
      <c r="AC6" s="21">
        <f>AVERAGE(Y6:Y15)</f>
        <v>0.95</v>
      </c>
    </row>
    <row r="7" spans="1:29">
      <c r="A7" s="4">
        <v>2</v>
      </c>
      <c r="B7" s="17">
        <v>10</v>
      </c>
      <c r="C7" s="17">
        <v>10</v>
      </c>
      <c r="D7" s="17">
        <f>A7/(B7*C7)</f>
        <v>0.02</v>
      </c>
      <c r="F7" s="4">
        <v>2</v>
      </c>
      <c r="G7" s="1">
        <v>10</v>
      </c>
      <c r="H7" s="4">
        <v>13.23</v>
      </c>
      <c r="I7" s="4">
        <v>2</v>
      </c>
      <c r="J7" s="23">
        <f t="shared" ref="J7:J15" si="0">I7/A$6</f>
        <v>1</v>
      </c>
      <c r="U7" s="4">
        <v>2</v>
      </c>
      <c r="V7" s="1">
        <v>10</v>
      </c>
      <c r="W7" s="4">
        <v>13.23</v>
      </c>
      <c r="X7" s="4">
        <v>2</v>
      </c>
      <c r="Y7" s="23">
        <f t="shared" ref="Y7:Y15" si="1">X7/P$6</f>
        <v>1</v>
      </c>
    </row>
    <row r="8" spans="1:29">
      <c r="F8" s="4">
        <v>3</v>
      </c>
      <c r="G8" s="1">
        <v>10</v>
      </c>
      <c r="H8" s="4">
        <v>13.23</v>
      </c>
      <c r="I8" s="4">
        <v>2</v>
      </c>
      <c r="J8" s="23">
        <f t="shared" si="0"/>
        <v>1</v>
      </c>
      <c r="U8" s="4">
        <v>3</v>
      </c>
      <c r="V8" s="1">
        <v>10</v>
      </c>
      <c r="W8" s="4">
        <v>13.23</v>
      </c>
      <c r="X8" s="4">
        <v>2</v>
      </c>
      <c r="Y8" s="23">
        <f t="shared" si="1"/>
        <v>1</v>
      </c>
    </row>
    <row r="9" spans="1:29">
      <c r="A9" s="25" t="s">
        <v>15</v>
      </c>
      <c r="B9" s="25"/>
      <c r="F9" s="4">
        <v>4</v>
      </c>
      <c r="G9" s="1">
        <v>10</v>
      </c>
      <c r="H9" s="4">
        <v>13.23</v>
      </c>
      <c r="I9" s="4">
        <v>2</v>
      </c>
      <c r="J9" s="23">
        <f t="shared" si="0"/>
        <v>1</v>
      </c>
      <c r="P9" s="25" t="s">
        <v>15</v>
      </c>
      <c r="Q9" s="25"/>
      <c r="U9" s="4">
        <v>4</v>
      </c>
      <c r="V9" s="1">
        <v>10</v>
      </c>
      <c r="W9" s="4">
        <v>13.23</v>
      </c>
      <c r="X9" s="4">
        <v>2</v>
      </c>
      <c r="Y9" s="23">
        <f t="shared" si="1"/>
        <v>1</v>
      </c>
    </row>
    <row r="10" spans="1:29">
      <c r="A10" s="12">
        <v>1</v>
      </c>
      <c r="B10" s="13" t="s">
        <v>16</v>
      </c>
      <c r="F10" s="4">
        <v>5</v>
      </c>
      <c r="G10" s="1">
        <v>10</v>
      </c>
      <c r="H10" s="4">
        <v>13.23</v>
      </c>
      <c r="I10" s="4">
        <v>2</v>
      </c>
      <c r="J10" s="23">
        <f t="shared" si="0"/>
        <v>1</v>
      </c>
      <c r="P10" s="12">
        <v>1</v>
      </c>
      <c r="Q10" s="13" t="s">
        <v>16</v>
      </c>
      <c r="U10" s="4">
        <v>5</v>
      </c>
      <c r="V10" s="1">
        <v>10</v>
      </c>
      <c r="W10" s="4">
        <v>13.23</v>
      </c>
      <c r="X10" s="4">
        <v>2</v>
      </c>
      <c r="Y10" s="23">
        <f t="shared" si="1"/>
        <v>1</v>
      </c>
    </row>
    <row r="11" spans="1:29">
      <c r="F11" s="4">
        <v>6</v>
      </c>
      <c r="G11" s="1">
        <v>10</v>
      </c>
      <c r="H11" s="4">
        <v>0</v>
      </c>
      <c r="I11" s="4">
        <v>1</v>
      </c>
      <c r="J11" s="23">
        <f t="shared" si="0"/>
        <v>0.5</v>
      </c>
      <c r="U11" s="4">
        <v>6</v>
      </c>
      <c r="V11" s="1">
        <v>10</v>
      </c>
      <c r="W11" s="4">
        <v>0</v>
      </c>
      <c r="X11" s="4">
        <v>1</v>
      </c>
      <c r="Y11" s="23">
        <f t="shared" si="1"/>
        <v>0.5</v>
      </c>
    </row>
    <row r="12" spans="1:29">
      <c r="F12" s="4">
        <v>7</v>
      </c>
      <c r="G12" s="1">
        <v>10</v>
      </c>
      <c r="H12" s="4">
        <v>13.24</v>
      </c>
      <c r="I12" s="4">
        <v>2</v>
      </c>
      <c r="J12" s="23">
        <f t="shared" si="0"/>
        <v>1</v>
      </c>
      <c r="U12" s="4">
        <v>7</v>
      </c>
      <c r="V12" s="1">
        <v>10</v>
      </c>
      <c r="W12" s="4">
        <v>13.24</v>
      </c>
      <c r="X12" s="4">
        <v>2</v>
      </c>
      <c r="Y12" s="23">
        <f t="shared" si="1"/>
        <v>1</v>
      </c>
    </row>
    <row r="13" spans="1:29">
      <c r="F13" s="4">
        <v>8</v>
      </c>
      <c r="G13" s="1">
        <v>10</v>
      </c>
      <c r="H13" s="4">
        <v>13.24</v>
      </c>
      <c r="I13" s="4">
        <v>2</v>
      </c>
      <c r="J13" s="23">
        <f t="shared" si="0"/>
        <v>1</v>
      </c>
      <c r="U13" s="4">
        <v>8</v>
      </c>
      <c r="V13" s="1">
        <v>10</v>
      </c>
      <c r="W13" s="4">
        <v>13.24</v>
      </c>
      <c r="X13" s="4">
        <v>2</v>
      </c>
      <c r="Y13" s="23">
        <f t="shared" si="1"/>
        <v>1</v>
      </c>
    </row>
    <row r="14" spans="1:29">
      <c r="F14" s="4">
        <v>9</v>
      </c>
      <c r="G14" s="1">
        <v>10</v>
      </c>
      <c r="H14" s="4">
        <v>13.24</v>
      </c>
      <c r="I14" s="4">
        <v>2</v>
      </c>
      <c r="J14" s="23">
        <f t="shared" si="0"/>
        <v>1</v>
      </c>
      <c r="U14" s="4">
        <v>9</v>
      </c>
      <c r="V14" s="1">
        <v>10</v>
      </c>
      <c r="W14" s="4">
        <v>13.24</v>
      </c>
      <c r="X14" s="4">
        <v>2</v>
      </c>
      <c r="Y14" s="23">
        <f t="shared" si="1"/>
        <v>1</v>
      </c>
    </row>
    <row r="15" spans="1:29">
      <c r="F15" s="4">
        <v>10</v>
      </c>
      <c r="G15" s="1">
        <v>10</v>
      </c>
      <c r="H15" s="4">
        <v>13.24</v>
      </c>
      <c r="I15" s="4">
        <v>2</v>
      </c>
      <c r="J15" s="23">
        <f t="shared" si="0"/>
        <v>1</v>
      </c>
      <c r="U15" s="4">
        <v>10</v>
      </c>
      <c r="V15" s="1">
        <v>10</v>
      </c>
      <c r="W15" s="4">
        <v>13.24</v>
      </c>
      <c r="X15" s="4">
        <v>2</v>
      </c>
      <c r="Y15" s="23">
        <f t="shared" si="1"/>
        <v>1</v>
      </c>
    </row>
    <row r="16" spans="1:29">
      <c r="G16" s="1"/>
      <c r="J16" s="6"/>
      <c r="V16" s="1"/>
      <c r="Y16" s="6"/>
    </row>
    <row r="17" spans="1:29">
      <c r="G17" s="1"/>
      <c r="J17" s="6"/>
      <c r="V17" s="1"/>
      <c r="Y17" s="6"/>
    </row>
    <row r="18" spans="1:29" ht="60">
      <c r="A18" s="3" t="s">
        <v>4</v>
      </c>
      <c r="B18" s="3" t="s">
        <v>7</v>
      </c>
      <c r="C18" s="3" t="s">
        <v>8</v>
      </c>
      <c r="D18" s="3" t="s">
        <v>38</v>
      </c>
      <c r="F18" s="3" t="s">
        <v>5</v>
      </c>
      <c r="G18" s="7" t="s">
        <v>6</v>
      </c>
      <c r="H18" s="5" t="s">
        <v>1</v>
      </c>
      <c r="I18" s="5" t="s">
        <v>3</v>
      </c>
      <c r="J18" s="5" t="s">
        <v>2</v>
      </c>
      <c r="L18" s="14" t="s">
        <v>17</v>
      </c>
      <c r="M18" s="14" t="s">
        <v>18</v>
      </c>
      <c r="N18" s="14" t="s">
        <v>9</v>
      </c>
      <c r="P18" s="3" t="s">
        <v>4</v>
      </c>
      <c r="Q18" s="3" t="s">
        <v>7</v>
      </c>
      <c r="R18" s="3" t="s">
        <v>8</v>
      </c>
      <c r="S18" s="3" t="s">
        <v>38</v>
      </c>
      <c r="U18" s="3" t="s">
        <v>5</v>
      </c>
      <c r="V18" s="7" t="s">
        <v>6</v>
      </c>
      <c r="W18" s="5" t="s">
        <v>1</v>
      </c>
      <c r="X18" s="5" t="s">
        <v>3</v>
      </c>
      <c r="Y18" s="5" t="s">
        <v>2</v>
      </c>
      <c r="AA18" s="14" t="s">
        <v>17</v>
      </c>
      <c r="AB18" s="14" t="s">
        <v>18</v>
      </c>
      <c r="AC18" s="14" t="s">
        <v>9</v>
      </c>
    </row>
    <row r="19" spans="1:29">
      <c r="A19" s="4">
        <v>2</v>
      </c>
      <c r="B19" s="16">
        <v>10</v>
      </c>
      <c r="C19" s="16">
        <v>10</v>
      </c>
      <c r="D19" s="16">
        <f>A19/(B19*C19)</f>
        <v>0.02</v>
      </c>
      <c r="F19" s="4">
        <v>1</v>
      </c>
      <c r="G19" s="1">
        <v>15</v>
      </c>
      <c r="H19" s="4">
        <v>13.23</v>
      </c>
      <c r="I19" s="4">
        <v>2</v>
      </c>
      <c r="J19" s="23">
        <f>I19/A$19</f>
        <v>1</v>
      </c>
      <c r="L19" s="18">
        <f>AVERAGE(H19:H28)</f>
        <v>13.23</v>
      </c>
      <c r="M19" s="18">
        <f>AVERAGEIF(H19:H28,"&gt;0")</f>
        <v>13.23</v>
      </c>
      <c r="N19" s="22">
        <f>AVERAGE(J19:J28)</f>
        <v>1</v>
      </c>
      <c r="P19" s="4">
        <v>2</v>
      </c>
      <c r="Q19" s="17">
        <v>10</v>
      </c>
      <c r="R19" s="17">
        <v>10</v>
      </c>
      <c r="S19" s="17">
        <f>P19/(Q19*R19)</f>
        <v>0.02</v>
      </c>
      <c r="U19" s="4">
        <v>1</v>
      </c>
      <c r="V19" s="1">
        <v>15</v>
      </c>
      <c r="W19" s="4">
        <v>13.23</v>
      </c>
      <c r="X19" s="4">
        <v>2</v>
      </c>
      <c r="Y19" s="23">
        <f>X19/P$19</f>
        <v>1</v>
      </c>
      <c r="AA19" s="18">
        <f>AVERAGE(W19:W28)</f>
        <v>13.23</v>
      </c>
      <c r="AB19" s="18">
        <f>AVERAGEIF(W19:W28,"&gt;0")</f>
        <v>13.23</v>
      </c>
      <c r="AC19" s="22">
        <f>AVERAGE(Y19:Y28)</f>
        <v>1</v>
      </c>
    </row>
    <row r="20" spans="1:29">
      <c r="A20" s="4">
        <v>2</v>
      </c>
      <c r="B20" s="17">
        <v>10</v>
      </c>
      <c r="C20" s="17">
        <v>10</v>
      </c>
      <c r="D20" s="17">
        <f>A20/(B20*C20)</f>
        <v>0.02</v>
      </c>
      <c r="F20" s="4">
        <v>2</v>
      </c>
      <c r="G20" s="1">
        <v>15</v>
      </c>
      <c r="H20" s="4">
        <v>13.23</v>
      </c>
      <c r="I20" s="4">
        <v>2</v>
      </c>
      <c r="J20" s="23">
        <f t="shared" ref="J20:J28" si="2">I20/A$19</f>
        <v>1</v>
      </c>
      <c r="U20" s="4">
        <v>2</v>
      </c>
      <c r="V20" s="1">
        <v>15</v>
      </c>
      <c r="W20" s="4">
        <v>13.23</v>
      </c>
      <c r="X20" s="4">
        <v>2</v>
      </c>
      <c r="Y20" s="23">
        <f t="shared" ref="Y20:Y28" si="3">X20/P$19</f>
        <v>1</v>
      </c>
    </row>
    <row r="21" spans="1:29">
      <c r="F21" s="4">
        <v>3</v>
      </c>
      <c r="G21" s="1">
        <v>15</v>
      </c>
      <c r="H21" s="4">
        <v>13.23</v>
      </c>
      <c r="I21" s="4">
        <v>2</v>
      </c>
      <c r="J21" s="23">
        <f t="shared" si="2"/>
        <v>1</v>
      </c>
      <c r="U21" s="4">
        <v>3</v>
      </c>
      <c r="V21" s="1">
        <v>15</v>
      </c>
      <c r="W21" s="4">
        <v>13.23</v>
      </c>
      <c r="X21" s="4">
        <v>2</v>
      </c>
      <c r="Y21" s="23">
        <f t="shared" si="3"/>
        <v>1</v>
      </c>
    </row>
    <row r="22" spans="1:29">
      <c r="A22" s="25" t="s">
        <v>15</v>
      </c>
      <c r="B22" s="25"/>
      <c r="F22" s="4">
        <v>4</v>
      </c>
      <c r="G22" s="1">
        <v>15</v>
      </c>
      <c r="H22" s="4">
        <v>13.23</v>
      </c>
      <c r="I22" s="4">
        <v>2</v>
      </c>
      <c r="J22" s="23">
        <f t="shared" si="2"/>
        <v>1</v>
      </c>
      <c r="P22" s="25" t="s">
        <v>15</v>
      </c>
      <c r="Q22" s="25"/>
      <c r="U22" s="4">
        <v>4</v>
      </c>
      <c r="V22" s="1">
        <v>15</v>
      </c>
      <c r="W22" s="4">
        <v>13.23</v>
      </c>
      <c r="X22" s="4">
        <v>2</v>
      </c>
      <c r="Y22" s="23">
        <f t="shared" si="3"/>
        <v>1</v>
      </c>
    </row>
    <row r="23" spans="1:29">
      <c r="A23" s="12">
        <v>1</v>
      </c>
      <c r="B23" s="13" t="s">
        <v>16</v>
      </c>
      <c r="F23" s="4">
        <v>5</v>
      </c>
      <c r="G23" s="1">
        <v>15</v>
      </c>
      <c r="H23" s="4">
        <v>13.23</v>
      </c>
      <c r="I23" s="4">
        <v>2</v>
      </c>
      <c r="J23" s="23">
        <f t="shared" si="2"/>
        <v>1</v>
      </c>
      <c r="P23" s="12">
        <v>1</v>
      </c>
      <c r="Q23" s="13" t="s">
        <v>16</v>
      </c>
      <c r="U23" s="4">
        <v>5</v>
      </c>
      <c r="V23" s="1">
        <v>15</v>
      </c>
      <c r="W23" s="4">
        <v>13.23</v>
      </c>
      <c r="X23" s="4">
        <v>2</v>
      </c>
      <c r="Y23" s="23">
        <f t="shared" si="3"/>
        <v>1</v>
      </c>
    </row>
    <row r="24" spans="1:29">
      <c r="F24" s="4">
        <v>6</v>
      </c>
      <c r="G24" s="1">
        <v>15</v>
      </c>
      <c r="H24" s="4">
        <v>13.23</v>
      </c>
      <c r="I24" s="4">
        <v>2</v>
      </c>
      <c r="J24" s="23">
        <f t="shared" si="2"/>
        <v>1</v>
      </c>
      <c r="U24" s="4">
        <v>6</v>
      </c>
      <c r="V24" s="1">
        <v>15</v>
      </c>
      <c r="W24" s="4">
        <v>13.23</v>
      </c>
      <c r="X24" s="4">
        <v>2</v>
      </c>
      <c r="Y24" s="23">
        <f t="shared" si="3"/>
        <v>1</v>
      </c>
    </row>
    <row r="25" spans="1:29">
      <c r="F25" s="4">
        <v>7</v>
      </c>
      <c r="G25" s="1">
        <v>15</v>
      </c>
      <c r="H25" s="4">
        <v>13.23</v>
      </c>
      <c r="I25" s="4">
        <v>2</v>
      </c>
      <c r="J25" s="23">
        <f t="shared" si="2"/>
        <v>1</v>
      </c>
      <c r="U25" s="4">
        <v>7</v>
      </c>
      <c r="V25" s="1">
        <v>15</v>
      </c>
      <c r="W25" s="4">
        <v>13.23</v>
      </c>
      <c r="X25" s="4">
        <v>2</v>
      </c>
      <c r="Y25" s="23">
        <f t="shared" si="3"/>
        <v>1</v>
      </c>
    </row>
    <row r="26" spans="1:29">
      <c r="F26" s="4">
        <v>8</v>
      </c>
      <c r="G26" s="1">
        <v>15</v>
      </c>
      <c r="H26" s="4">
        <v>13.23</v>
      </c>
      <c r="I26" s="4">
        <v>2</v>
      </c>
      <c r="J26" s="23">
        <f t="shared" si="2"/>
        <v>1</v>
      </c>
      <c r="U26" s="4">
        <v>8</v>
      </c>
      <c r="V26" s="1">
        <v>15</v>
      </c>
      <c r="W26" s="4">
        <v>13.23</v>
      </c>
      <c r="X26" s="4">
        <v>2</v>
      </c>
      <c r="Y26" s="23">
        <f t="shared" si="3"/>
        <v>1</v>
      </c>
    </row>
    <row r="27" spans="1:29">
      <c r="F27" s="4">
        <v>9</v>
      </c>
      <c r="G27" s="1">
        <v>15</v>
      </c>
      <c r="H27" s="4">
        <v>13.23</v>
      </c>
      <c r="I27" s="4">
        <v>2</v>
      </c>
      <c r="J27" s="23">
        <f t="shared" si="2"/>
        <v>1</v>
      </c>
      <c r="U27" s="4">
        <v>9</v>
      </c>
      <c r="V27" s="1">
        <v>15</v>
      </c>
      <c r="W27" s="4">
        <v>13.23</v>
      </c>
      <c r="X27" s="4">
        <v>2</v>
      </c>
      <c r="Y27" s="23">
        <f t="shared" si="3"/>
        <v>1</v>
      </c>
    </row>
    <row r="28" spans="1:29">
      <c r="F28" s="4">
        <v>10</v>
      </c>
      <c r="G28" s="1">
        <v>15</v>
      </c>
      <c r="H28" s="4">
        <v>13.23</v>
      </c>
      <c r="I28" s="4">
        <v>2</v>
      </c>
      <c r="J28" s="23">
        <f t="shared" si="2"/>
        <v>1</v>
      </c>
      <c r="U28" s="4">
        <v>10</v>
      </c>
      <c r="V28" s="1">
        <v>15</v>
      </c>
      <c r="W28" s="4">
        <v>13.23</v>
      </c>
      <c r="X28" s="4">
        <v>2</v>
      </c>
      <c r="Y28" s="23">
        <f t="shared" si="3"/>
        <v>1</v>
      </c>
    </row>
  </sheetData>
  <mergeCells count="6">
    <mergeCell ref="A9:B9"/>
    <mergeCell ref="A22:B22"/>
    <mergeCell ref="P9:Q9"/>
    <mergeCell ref="P22:Q22"/>
    <mergeCell ref="P3:AC3"/>
    <mergeCell ref="B1:F1"/>
  </mergeCells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28"/>
  <sheetViews>
    <sheetView workbookViewId="0">
      <selection activeCell="S9" sqref="S9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9" max="19" width="10.85546875" customWidth="1"/>
  </cols>
  <sheetData>
    <row r="1" spans="1:29" ht="24" thickBot="1">
      <c r="B1" s="55" t="s">
        <v>0</v>
      </c>
      <c r="C1" s="56"/>
      <c r="D1" s="56"/>
      <c r="E1" s="56"/>
      <c r="F1" s="57"/>
    </row>
    <row r="2" spans="1:29" ht="15.75" thickBot="1"/>
    <row r="3" spans="1:29" ht="21.75" thickBot="1">
      <c r="P3" s="27" t="s">
        <v>28</v>
      </c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9"/>
    </row>
    <row r="5" spans="1:29" ht="60">
      <c r="A5" s="3" t="s">
        <v>4</v>
      </c>
      <c r="B5" s="3" t="s">
        <v>7</v>
      </c>
      <c r="C5" s="3" t="s">
        <v>8</v>
      </c>
      <c r="D5" s="3" t="s">
        <v>38</v>
      </c>
      <c r="E5" s="2"/>
      <c r="F5" s="3" t="s">
        <v>5</v>
      </c>
      <c r="G5" s="7" t="s">
        <v>6</v>
      </c>
      <c r="H5" s="5" t="s">
        <v>1</v>
      </c>
      <c r="I5" s="5" t="s">
        <v>3</v>
      </c>
      <c r="J5" s="5" t="s">
        <v>2</v>
      </c>
      <c r="L5" s="9" t="s">
        <v>17</v>
      </c>
      <c r="M5" s="9" t="s">
        <v>18</v>
      </c>
      <c r="N5" s="9" t="s">
        <v>9</v>
      </c>
      <c r="P5" s="3" t="s">
        <v>4</v>
      </c>
      <c r="Q5" s="3" t="s">
        <v>7</v>
      </c>
      <c r="R5" s="3" t="s">
        <v>8</v>
      </c>
      <c r="S5" s="3" t="s">
        <v>38</v>
      </c>
      <c r="T5" s="2"/>
      <c r="U5" s="3" t="s">
        <v>5</v>
      </c>
      <c r="V5" s="7" t="s">
        <v>6</v>
      </c>
      <c r="W5" s="5" t="s">
        <v>1</v>
      </c>
      <c r="X5" s="5" t="s">
        <v>3</v>
      </c>
      <c r="Y5" s="5" t="s">
        <v>2</v>
      </c>
      <c r="AA5" s="9" t="s">
        <v>17</v>
      </c>
      <c r="AB5" s="9" t="s">
        <v>18</v>
      </c>
      <c r="AC5" s="9" t="s">
        <v>9</v>
      </c>
    </row>
    <row r="6" spans="1:29">
      <c r="A6" s="4">
        <v>1000</v>
      </c>
      <c r="B6" s="16">
        <v>1000</v>
      </c>
      <c r="C6" s="16">
        <v>1000</v>
      </c>
      <c r="D6" s="16">
        <f>A6/(B6*C6)</f>
        <v>1E-3</v>
      </c>
      <c r="E6" s="4"/>
      <c r="F6" s="4">
        <v>1</v>
      </c>
      <c r="G6" s="1">
        <v>10</v>
      </c>
      <c r="H6" s="4">
        <v>0</v>
      </c>
      <c r="I6" s="4">
        <v>1</v>
      </c>
      <c r="J6" s="23">
        <f>I6/A$6</f>
        <v>1E-3</v>
      </c>
      <c r="L6" s="15">
        <f>AVERAGE(H6:H15)</f>
        <v>3.8689999999999998</v>
      </c>
      <c r="M6" s="15">
        <f>AVERAGEIF(H6:H15,"&gt;0")</f>
        <v>19.344999999999999</v>
      </c>
      <c r="N6" s="21">
        <f>AVERAGE(J6:J15)</f>
        <v>1.3000000000000002E-3</v>
      </c>
      <c r="P6" s="4">
        <v>1000</v>
      </c>
      <c r="Q6" s="17">
        <v>223</v>
      </c>
      <c r="R6" s="17">
        <v>223</v>
      </c>
      <c r="S6" s="17">
        <f>P6/(Q6*R6)</f>
        <v>2.0108990729755274E-2</v>
      </c>
      <c r="T6" s="4"/>
      <c r="U6" s="4">
        <v>1</v>
      </c>
      <c r="V6" s="1">
        <v>10</v>
      </c>
      <c r="W6" s="4">
        <v>527.5</v>
      </c>
      <c r="X6" s="4">
        <v>836</v>
      </c>
      <c r="Y6" s="23">
        <f>X6/P$6</f>
        <v>0.83599999999999997</v>
      </c>
      <c r="AA6" s="15">
        <f>AVERAGE(W6:W15)</f>
        <v>651.04300000000001</v>
      </c>
      <c r="AB6" s="15">
        <f>AVERAGEIF(W6:W15,"&gt;0")</f>
        <v>651.04300000000001</v>
      </c>
      <c r="AC6" s="21">
        <f>AVERAGE(Y6:Y15)</f>
        <v>0.74680000000000002</v>
      </c>
    </row>
    <row r="7" spans="1:29">
      <c r="A7" s="4">
        <v>1000</v>
      </c>
      <c r="B7" s="17">
        <v>223</v>
      </c>
      <c r="C7" s="17">
        <v>223</v>
      </c>
      <c r="D7" s="17">
        <f>A7/(B7*C7)</f>
        <v>2.0108990729755274E-2</v>
      </c>
      <c r="F7" s="4">
        <v>2</v>
      </c>
      <c r="G7" s="1">
        <v>10</v>
      </c>
      <c r="H7" s="4">
        <v>0</v>
      </c>
      <c r="I7" s="4">
        <v>1</v>
      </c>
      <c r="J7" s="23">
        <f t="shared" ref="J7:J15" si="0">I7/A$6</f>
        <v>1E-3</v>
      </c>
      <c r="U7" s="4">
        <v>2</v>
      </c>
      <c r="V7" s="1">
        <v>10</v>
      </c>
      <c r="W7" s="4">
        <v>918.34</v>
      </c>
      <c r="X7" s="4">
        <v>699</v>
      </c>
      <c r="Y7" s="23">
        <f t="shared" ref="Y7:Y15" si="1">X7/P$6</f>
        <v>0.69899999999999995</v>
      </c>
    </row>
    <row r="8" spans="1:29">
      <c r="F8" s="4">
        <v>3</v>
      </c>
      <c r="G8" s="1">
        <v>10</v>
      </c>
      <c r="H8" s="4">
        <v>0</v>
      </c>
      <c r="I8" s="4">
        <v>1</v>
      </c>
      <c r="J8" s="23">
        <f t="shared" si="0"/>
        <v>1E-3</v>
      </c>
      <c r="U8" s="4">
        <v>3</v>
      </c>
      <c r="V8" s="1">
        <v>10</v>
      </c>
      <c r="W8" s="4">
        <v>534.73</v>
      </c>
      <c r="X8" s="4">
        <v>935</v>
      </c>
      <c r="Y8" s="23">
        <f t="shared" si="1"/>
        <v>0.93500000000000005</v>
      </c>
    </row>
    <row r="9" spans="1:29">
      <c r="A9" s="25" t="s">
        <v>15</v>
      </c>
      <c r="B9" s="25"/>
      <c r="F9" s="4">
        <v>4</v>
      </c>
      <c r="G9" s="1">
        <v>10</v>
      </c>
      <c r="H9" s="4">
        <v>0</v>
      </c>
      <c r="I9" s="4">
        <v>1</v>
      </c>
      <c r="J9" s="23">
        <f t="shared" si="0"/>
        <v>1E-3</v>
      </c>
      <c r="P9" s="25" t="s">
        <v>15</v>
      </c>
      <c r="Q9" s="25"/>
      <c r="U9" s="4">
        <v>4</v>
      </c>
      <c r="V9" s="1">
        <v>10</v>
      </c>
      <c r="W9" s="4">
        <v>204.7</v>
      </c>
      <c r="X9" s="4">
        <v>121</v>
      </c>
      <c r="Y9" s="23">
        <f t="shared" si="1"/>
        <v>0.121</v>
      </c>
    </row>
    <row r="10" spans="1:29">
      <c r="A10" s="12">
        <v>1</v>
      </c>
      <c r="B10" s="13" t="s">
        <v>16</v>
      </c>
      <c r="F10" s="4">
        <v>5</v>
      </c>
      <c r="G10" s="1">
        <v>10</v>
      </c>
      <c r="H10" s="4">
        <v>25.46</v>
      </c>
      <c r="I10" s="4">
        <v>3</v>
      </c>
      <c r="J10" s="23">
        <f t="shared" si="0"/>
        <v>3.0000000000000001E-3</v>
      </c>
      <c r="P10" s="12">
        <v>1</v>
      </c>
      <c r="Q10" s="13" t="s">
        <v>16</v>
      </c>
      <c r="U10" s="4">
        <v>5</v>
      </c>
      <c r="V10" s="1">
        <v>10</v>
      </c>
      <c r="W10" s="4">
        <v>886.61</v>
      </c>
      <c r="X10" s="4">
        <v>796</v>
      </c>
      <c r="Y10" s="23">
        <f t="shared" si="1"/>
        <v>0.79600000000000004</v>
      </c>
    </row>
    <row r="11" spans="1:29">
      <c r="F11" s="4">
        <v>6</v>
      </c>
      <c r="G11" s="1">
        <v>10</v>
      </c>
      <c r="H11" s="4">
        <v>0</v>
      </c>
      <c r="I11" s="4">
        <v>1</v>
      </c>
      <c r="J11" s="23">
        <f t="shared" si="0"/>
        <v>1E-3</v>
      </c>
      <c r="U11" s="4">
        <v>6</v>
      </c>
      <c r="V11" s="1">
        <v>10</v>
      </c>
      <c r="W11" s="4">
        <v>753.67</v>
      </c>
      <c r="X11" s="4">
        <v>894</v>
      </c>
      <c r="Y11" s="23">
        <f t="shared" si="1"/>
        <v>0.89400000000000002</v>
      </c>
    </row>
    <row r="12" spans="1:29">
      <c r="F12" s="4">
        <v>7</v>
      </c>
      <c r="G12" s="1">
        <v>10</v>
      </c>
      <c r="H12" s="4">
        <v>0</v>
      </c>
      <c r="I12" s="4">
        <v>1</v>
      </c>
      <c r="J12" s="23">
        <f t="shared" si="0"/>
        <v>1E-3</v>
      </c>
      <c r="U12" s="4">
        <v>7</v>
      </c>
      <c r="V12" s="1">
        <v>10</v>
      </c>
      <c r="W12" s="4">
        <v>622.58000000000004</v>
      </c>
      <c r="X12" s="4">
        <v>822</v>
      </c>
      <c r="Y12" s="23">
        <f t="shared" si="1"/>
        <v>0.82199999999999995</v>
      </c>
    </row>
    <row r="13" spans="1:29">
      <c r="F13" s="4">
        <v>8</v>
      </c>
      <c r="G13" s="1">
        <v>10</v>
      </c>
      <c r="H13" s="4">
        <v>13.23</v>
      </c>
      <c r="I13" s="4">
        <v>2</v>
      </c>
      <c r="J13" s="23">
        <f t="shared" si="0"/>
        <v>2E-3</v>
      </c>
      <c r="U13" s="4">
        <v>8</v>
      </c>
      <c r="V13" s="1">
        <v>10</v>
      </c>
      <c r="W13" s="4">
        <v>559.20000000000005</v>
      </c>
      <c r="X13" s="4">
        <v>827</v>
      </c>
      <c r="Y13" s="23">
        <f t="shared" si="1"/>
        <v>0.82699999999999996</v>
      </c>
    </row>
    <row r="14" spans="1:29">
      <c r="F14" s="4">
        <v>9</v>
      </c>
      <c r="G14" s="1">
        <v>10</v>
      </c>
      <c r="H14" s="4">
        <v>0</v>
      </c>
      <c r="I14" s="4">
        <v>1</v>
      </c>
      <c r="J14" s="23">
        <f t="shared" si="0"/>
        <v>1E-3</v>
      </c>
      <c r="U14" s="4">
        <v>9</v>
      </c>
      <c r="V14" s="1">
        <v>10</v>
      </c>
      <c r="W14" s="4">
        <v>659.8</v>
      </c>
      <c r="X14" s="4">
        <v>744</v>
      </c>
      <c r="Y14" s="23">
        <f t="shared" si="1"/>
        <v>0.74399999999999999</v>
      </c>
    </row>
    <row r="15" spans="1:29">
      <c r="F15" s="4">
        <v>10</v>
      </c>
      <c r="G15" s="1">
        <v>10</v>
      </c>
      <c r="H15" s="4">
        <v>0</v>
      </c>
      <c r="I15" s="4">
        <v>1</v>
      </c>
      <c r="J15" s="23">
        <f t="shared" si="0"/>
        <v>1E-3</v>
      </c>
      <c r="U15" s="4">
        <v>10</v>
      </c>
      <c r="V15" s="1">
        <v>10</v>
      </c>
      <c r="W15" s="4">
        <v>843.3</v>
      </c>
      <c r="X15" s="4">
        <v>794</v>
      </c>
      <c r="Y15" s="23">
        <f t="shared" si="1"/>
        <v>0.79400000000000004</v>
      </c>
    </row>
    <row r="16" spans="1:29">
      <c r="H16" s="1"/>
      <c r="K16" s="6"/>
      <c r="W16" s="1"/>
      <c r="Z16" s="6"/>
    </row>
    <row r="17" spans="1:29">
      <c r="H17" s="1"/>
      <c r="K17" s="6"/>
      <c r="W17" s="1"/>
      <c r="Z17" s="6"/>
    </row>
    <row r="18" spans="1:29" ht="60">
      <c r="A18" s="3" t="s">
        <v>4</v>
      </c>
      <c r="B18" s="3" t="s">
        <v>7</v>
      </c>
      <c r="C18" s="3" t="s">
        <v>8</v>
      </c>
      <c r="D18" s="3" t="s">
        <v>38</v>
      </c>
      <c r="F18" s="3" t="s">
        <v>5</v>
      </c>
      <c r="G18" s="7" t="s">
        <v>6</v>
      </c>
      <c r="H18" s="5" t="s">
        <v>1</v>
      </c>
      <c r="I18" s="5" t="s">
        <v>3</v>
      </c>
      <c r="J18" s="5" t="s">
        <v>2</v>
      </c>
      <c r="L18" s="14" t="s">
        <v>17</v>
      </c>
      <c r="M18" s="14" t="s">
        <v>18</v>
      </c>
      <c r="N18" s="14" t="s">
        <v>9</v>
      </c>
      <c r="P18" s="3" t="s">
        <v>4</v>
      </c>
      <c r="Q18" s="3" t="s">
        <v>7</v>
      </c>
      <c r="R18" s="3" t="s">
        <v>8</v>
      </c>
      <c r="S18" s="3" t="s">
        <v>38</v>
      </c>
      <c r="U18" s="3" t="s">
        <v>5</v>
      </c>
      <c r="V18" s="7" t="s">
        <v>6</v>
      </c>
      <c r="W18" s="5" t="s">
        <v>1</v>
      </c>
      <c r="X18" s="5" t="s">
        <v>3</v>
      </c>
      <c r="Y18" s="5" t="s">
        <v>2</v>
      </c>
      <c r="AA18" s="14" t="s">
        <v>17</v>
      </c>
      <c r="AB18" s="14" t="s">
        <v>18</v>
      </c>
      <c r="AC18" s="14" t="s">
        <v>9</v>
      </c>
    </row>
    <row r="19" spans="1:29">
      <c r="A19" s="4">
        <v>1000</v>
      </c>
      <c r="B19" s="16">
        <v>1000</v>
      </c>
      <c r="C19" s="16">
        <v>1000</v>
      </c>
      <c r="D19" s="16">
        <f>A19/(B19*C19)</f>
        <v>1E-3</v>
      </c>
      <c r="F19" s="4">
        <v>1</v>
      </c>
      <c r="G19" s="1">
        <v>15</v>
      </c>
      <c r="H19" s="4">
        <v>0</v>
      </c>
      <c r="I19" s="4">
        <v>1</v>
      </c>
      <c r="J19" s="23">
        <f>I19/A$19</f>
        <v>1E-3</v>
      </c>
      <c r="L19" s="18">
        <f>AVERAGE(H19:H28)</f>
        <v>12.831999999999999</v>
      </c>
      <c r="M19" s="18">
        <f>AVERAGEIF(H19:H28,"&gt;0")</f>
        <v>21.386666666666667</v>
      </c>
      <c r="N19" s="22">
        <f>AVERAGE(J19:J28)</f>
        <v>2.0000000000000005E-3</v>
      </c>
      <c r="P19" s="4">
        <v>1000</v>
      </c>
      <c r="Q19" s="17">
        <v>223</v>
      </c>
      <c r="R19" s="17">
        <v>223</v>
      </c>
      <c r="S19" s="17">
        <f>P19/(Q19*R19)</f>
        <v>2.0108990729755274E-2</v>
      </c>
      <c r="U19" s="4">
        <v>1</v>
      </c>
      <c r="V19" s="1">
        <v>15</v>
      </c>
      <c r="W19" s="4">
        <v>304.55</v>
      </c>
      <c r="X19" s="4">
        <v>984</v>
      </c>
      <c r="Y19" s="23">
        <f>X19/P$19</f>
        <v>0.98399999999999999</v>
      </c>
      <c r="AA19" s="18">
        <f>AVERAGE(W19:W28)</f>
        <v>374.88799999999998</v>
      </c>
      <c r="AB19" s="18">
        <f>AVERAGEIF(W19:W28,"&gt;0")</f>
        <v>374.88799999999998</v>
      </c>
      <c r="AC19" s="22">
        <f>AVERAGE(Y19:Y28)</f>
        <v>0.97499999999999998</v>
      </c>
    </row>
    <row r="20" spans="1:29">
      <c r="A20" s="4">
        <v>1000</v>
      </c>
      <c r="B20" s="17">
        <v>223</v>
      </c>
      <c r="C20" s="17">
        <v>223</v>
      </c>
      <c r="D20" s="17">
        <f>A20/(B20*C20)</f>
        <v>2.0108990729755274E-2</v>
      </c>
      <c r="F20" s="4">
        <v>2</v>
      </c>
      <c r="G20" s="1">
        <v>15</v>
      </c>
      <c r="H20" s="4">
        <v>25.47</v>
      </c>
      <c r="I20" s="4">
        <v>3</v>
      </c>
      <c r="J20" s="23">
        <f t="shared" ref="J20:J28" si="2">I20/A$19</f>
        <v>3.0000000000000001E-3</v>
      </c>
      <c r="U20" s="4">
        <v>2</v>
      </c>
      <c r="V20" s="1">
        <v>15</v>
      </c>
      <c r="W20" s="4">
        <v>417.41</v>
      </c>
      <c r="X20" s="4">
        <v>969</v>
      </c>
      <c r="Y20" s="23">
        <f t="shared" ref="Y20:Y28" si="3">X20/P$19</f>
        <v>0.96899999999999997</v>
      </c>
    </row>
    <row r="21" spans="1:29">
      <c r="F21" s="4">
        <v>3</v>
      </c>
      <c r="G21" s="1">
        <v>15</v>
      </c>
      <c r="H21" s="4">
        <v>0</v>
      </c>
      <c r="I21" s="4">
        <v>1</v>
      </c>
      <c r="J21" s="23">
        <f t="shared" si="2"/>
        <v>1E-3</v>
      </c>
      <c r="U21" s="4">
        <v>3</v>
      </c>
      <c r="V21" s="1">
        <v>15</v>
      </c>
      <c r="W21" s="4">
        <v>307.33</v>
      </c>
      <c r="X21" s="4">
        <v>991</v>
      </c>
      <c r="Y21" s="23">
        <f t="shared" si="3"/>
        <v>0.99099999999999999</v>
      </c>
    </row>
    <row r="22" spans="1:29">
      <c r="A22" s="25" t="s">
        <v>15</v>
      </c>
      <c r="B22" s="25"/>
      <c r="F22" s="4">
        <v>4</v>
      </c>
      <c r="G22" s="1">
        <v>15</v>
      </c>
      <c r="H22" s="4">
        <v>0</v>
      </c>
      <c r="I22" s="4">
        <v>1</v>
      </c>
      <c r="J22" s="23">
        <f t="shared" si="2"/>
        <v>1E-3</v>
      </c>
      <c r="P22" s="25" t="s">
        <v>15</v>
      </c>
      <c r="Q22" s="25"/>
      <c r="U22" s="4">
        <v>4</v>
      </c>
      <c r="V22" s="1">
        <v>15</v>
      </c>
      <c r="W22" s="4">
        <v>390.18</v>
      </c>
      <c r="X22" s="4">
        <v>976</v>
      </c>
      <c r="Y22" s="23">
        <f t="shared" si="3"/>
        <v>0.97599999999999998</v>
      </c>
    </row>
    <row r="23" spans="1:29">
      <c r="A23" s="12">
        <v>1</v>
      </c>
      <c r="B23" s="13" t="s">
        <v>16</v>
      </c>
      <c r="F23" s="4">
        <v>5</v>
      </c>
      <c r="G23" s="1">
        <v>15</v>
      </c>
      <c r="H23" s="4">
        <v>37.700000000000003</v>
      </c>
      <c r="I23" s="4">
        <v>4</v>
      </c>
      <c r="J23" s="23">
        <f t="shared" si="2"/>
        <v>4.0000000000000001E-3</v>
      </c>
      <c r="P23" s="12">
        <v>1</v>
      </c>
      <c r="Q23" s="13" t="s">
        <v>16</v>
      </c>
      <c r="U23" s="4">
        <v>5</v>
      </c>
      <c r="V23" s="1">
        <v>15</v>
      </c>
      <c r="W23" s="4">
        <v>463.56</v>
      </c>
      <c r="X23" s="4">
        <v>946</v>
      </c>
      <c r="Y23" s="23">
        <f t="shared" si="3"/>
        <v>0.94599999999999995</v>
      </c>
    </row>
    <row r="24" spans="1:29">
      <c r="F24" s="4">
        <v>6</v>
      </c>
      <c r="G24" s="1">
        <v>15</v>
      </c>
      <c r="H24" s="4">
        <v>25.46</v>
      </c>
      <c r="I24" s="4">
        <v>3</v>
      </c>
      <c r="J24" s="23">
        <f t="shared" si="2"/>
        <v>3.0000000000000001E-3</v>
      </c>
      <c r="U24" s="4">
        <v>6</v>
      </c>
      <c r="V24" s="1">
        <v>15</v>
      </c>
      <c r="W24" s="4">
        <v>390.19</v>
      </c>
      <c r="X24" s="4">
        <v>979</v>
      </c>
      <c r="Y24" s="23">
        <f t="shared" si="3"/>
        <v>0.97899999999999998</v>
      </c>
    </row>
    <row r="25" spans="1:29">
      <c r="F25" s="4">
        <v>7</v>
      </c>
      <c r="G25" s="1">
        <v>15</v>
      </c>
      <c r="H25" s="4">
        <v>0</v>
      </c>
      <c r="I25" s="4">
        <v>1</v>
      </c>
      <c r="J25" s="23">
        <f t="shared" si="2"/>
        <v>1E-3</v>
      </c>
      <c r="U25" s="4">
        <v>7</v>
      </c>
      <c r="V25" s="1">
        <v>15</v>
      </c>
      <c r="W25" s="4">
        <v>363.5</v>
      </c>
      <c r="X25" s="4">
        <v>973</v>
      </c>
      <c r="Y25" s="23">
        <f t="shared" si="3"/>
        <v>0.97299999999999998</v>
      </c>
    </row>
    <row r="26" spans="1:29">
      <c r="F26" s="4">
        <v>8</v>
      </c>
      <c r="G26" s="1">
        <v>15</v>
      </c>
      <c r="H26" s="4">
        <v>13.23</v>
      </c>
      <c r="I26" s="4">
        <v>2</v>
      </c>
      <c r="J26" s="23">
        <f t="shared" si="2"/>
        <v>2E-3</v>
      </c>
      <c r="U26" s="4">
        <v>8</v>
      </c>
      <c r="V26" s="1">
        <v>15</v>
      </c>
      <c r="W26" s="4">
        <v>341.25</v>
      </c>
      <c r="X26" s="4">
        <v>983</v>
      </c>
      <c r="Y26" s="23">
        <f t="shared" si="3"/>
        <v>0.98299999999999998</v>
      </c>
    </row>
    <row r="27" spans="1:29">
      <c r="F27" s="4">
        <v>9</v>
      </c>
      <c r="G27" s="1">
        <v>15</v>
      </c>
      <c r="H27" s="4">
        <v>13.23</v>
      </c>
      <c r="I27" s="4">
        <v>2</v>
      </c>
      <c r="J27" s="23">
        <f t="shared" si="2"/>
        <v>2E-3</v>
      </c>
      <c r="U27" s="4">
        <v>9</v>
      </c>
      <c r="V27" s="1">
        <v>15</v>
      </c>
      <c r="W27" s="4">
        <v>351.27</v>
      </c>
      <c r="X27" s="4">
        <v>981</v>
      </c>
      <c r="Y27" s="23">
        <f t="shared" si="3"/>
        <v>0.98099999999999998</v>
      </c>
    </row>
    <row r="28" spans="1:29">
      <c r="F28" s="4">
        <v>10</v>
      </c>
      <c r="G28" s="1">
        <v>15</v>
      </c>
      <c r="H28" s="4">
        <v>13.23</v>
      </c>
      <c r="I28" s="4">
        <v>2</v>
      </c>
      <c r="J28" s="23">
        <f t="shared" si="2"/>
        <v>2E-3</v>
      </c>
      <c r="U28" s="4">
        <v>10</v>
      </c>
      <c r="V28" s="1">
        <v>15</v>
      </c>
      <c r="W28" s="4">
        <v>419.64</v>
      </c>
      <c r="X28" s="4">
        <v>968</v>
      </c>
      <c r="Y28" s="23">
        <f t="shared" si="3"/>
        <v>0.96799999999999997</v>
      </c>
    </row>
  </sheetData>
  <mergeCells count="6">
    <mergeCell ref="A9:B9"/>
    <mergeCell ref="A22:B22"/>
    <mergeCell ref="P9:Q9"/>
    <mergeCell ref="P22:Q22"/>
    <mergeCell ref="P3:AC3"/>
    <mergeCell ref="B1:F1"/>
  </mergeCells>
  <pageMargins left="0.7" right="0.7" top="0.75" bottom="0.75" header="0.3" footer="0.3"/>
  <pageSetup paperSize="9"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5"/>
  <sheetViews>
    <sheetView tabSelected="1" topLeftCell="A22" workbookViewId="0">
      <selection activeCell="P35" sqref="P35"/>
    </sheetView>
  </sheetViews>
  <sheetFormatPr defaultRowHeight="15"/>
  <cols>
    <col min="2" max="2" width="9.85546875" bestFit="1" customWidth="1"/>
    <col min="3" max="3" width="10.85546875" bestFit="1" customWidth="1"/>
    <col min="4" max="5" width="10.85546875" customWidth="1"/>
    <col min="6" max="6" width="9.85546875" bestFit="1" customWidth="1"/>
    <col min="7" max="7" width="10.85546875" bestFit="1" customWidth="1"/>
    <col min="8" max="8" width="9.85546875" bestFit="1" customWidth="1"/>
    <col min="9" max="9" width="10.85546875" bestFit="1" customWidth="1"/>
  </cols>
  <sheetData>
    <row r="1" spans="1:9" ht="27" thickBot="1">
      <c r="B1" s="58" t="s">
        <v>37</v>
      </c>
      <c r="C1" s="59"/>
    </row>
    <row r="3" spans="1:9">
      <c r="A3" s="33" t="s">
        <v>34</v>
      </c>
      <c r="B3" s="41" t="s">
        <v>30</v>
      </c>
      <c r="C3" s="42"/>
      <c r="D3" s="42"/>
      <c r="E3" s="43"/>
      <c r="F3" s="35" t="s">
        <v>31</v>
      </c>
      <c r="G3" s="35"/>
      <c r="H3" s="35"/>
      <c r="I3" s="35"/>
    </row>
    <row r="4" spans="1:9">
      <c r="A4" s="38"/>
      <c r="B4" s="39" t="s">
        <v>35</v>
      </c>
      <c r="C4" s="40"/>
      <c r="D4" s="39" t="s">
        <v>36</v>
      </c>
      <c r="E4" s="40"/>
      <c r="F4" s="44" t="s">
        <v>35</v>
      </c>
      <c r="G4" s="45"/>
      <c r="H4" s="44" t="s">
        <v>36</v>
      </c>
      <c r="I4" s="45"/>
    </row>
    <row r="5" spans="1:9">
      <c r="A5" s="34"/>
      <c r="B5" s="36" t="s">
        <v>32</v>
      </c>
      <c r="C5" s="36" t="s">
        <v>33</v>
      </c>
      <c r="D5" s="36" t="s">
        <v>32</v>
      </c>
      <c r="E5" s="36" t="s">
        <v>33</v>
      </c>
      <c r="F5" s="37" t="s">
        <v>32</v>
      </c>
      <c r="G5" s="37" t="s">
        <v>33</v>
      </c>
      <c r="H5" s="37" t="s">
        <v>32</v>
      </c>
      <c r="I5" s="37" t="s">
        <v>33</v>
      </c>
    </row>
    <row r="6" spans="1:9">
      <c r="A6" s="30">
        <v>2</v>
      </c>
      <c r="B6" s="46">
        <f>'2'!$M$6</f>
        <v>13.234444444444442</v>
      </c>
      <c r="C6" s="49">
        <f>'2'!$N$6</f>
        <v>0.95</v>
      </c>
      <c r="D6" s="46">
        <f>'2'!$M$19</f>
        <v>13.23</v>
      </c>
      <c r="E6" s="52">
        <f>'2'!$N$19</f>
        <v>1</v>
      </c>
      <c r="F6" s="46">
        <f>'2'!$AB$6</f>
        <v>13.234444444444442</v>
      </c>
      <c r="G6" s="52">
        <f>'2'!$AC$6</f>
        <v>0.95</v>
      </c>
      <c r="H6" s="46">
        <f>'2'!$AB$19</f>
        <v>13.23</v>
      </c>
      <c r="I6" s="49">
        <f>'2'!$AC$19</f>
        <v>1</v>
      </c>
    </row>
    <row r="7" spans="1:9">
      <c r="A7" s="31">
        <v>5</v>
      </c>
      <c r="B7" s="47">
        <f>'5'!$M$6</f>
        <v>36.97</v>
      </c>
      <c r="C7" s="50">
        <f>'5'!$N$6</f>
        <v>0.91999999999999993</v>
      </c>
      <c r="D7" s="47">
        <f>'5'!$M$19</f>
        <v>37.69</v>
      </c>
      <c r="E7" s="53">
        <f>'5'!$N$19</f>
        <v>1</v>
      </c>
      <c r="F7" s="47">
        <f>'5'!$AB$6</f>
        <v>34.523000000000003</v>
      </c>
      <c r="G7" s="53">
        <f>'5'!$AC$6</f>
        <v>0.8600000000000001</v>
      </c>
      <c r="H7" s="47">
        <f>'5'!$AB$19</f>
        <v>37.69</v>
      </c>
      <c r="I7" s="50">
        <f>'5'!$AC$19</f>
        <v>1</v>
      </c>
    </row>
    <row r="8" spans="1:9">
      <c r="A8" s="31">
        <v>10</v>
      </c>
      <c r="B8" s="47">
        <f>'10'!$M$6</f>
        <v>54.376999999999995</v>
      </c>
      <c r="C8" s="50">
        <f>'10'!$N$6</f>
        <v>0.74</v>
      </c>
      <c r="D8" s="47">
        <f>'10'!$M$19</f>
        <v>66.383999999999986</v>
      </c>
      <c r="E8" s="53">
        <f>'10'!$N$19</f>
        <v>0.99</v>
      </c>
      <c r="F8" s="47">
        <f>'10'!$AB$6</f>
        <v>67.60799999999999</v>
      </c>
      <c r="G8" s="53">
        <f>'10'!$AC$6</f>
        <v>0.97000000000000008</v>
      </c>
      <c r="H8" s="47">
        <f>'10'!$AB$19</f>
        <v>59.930999999999997</v>
      </c>
      <c r="I8" s="50">
        <f>'10'!$AC$19</f>
        <v>1</v>
      </c>
    </row>
    <row r="9" spans="1:9">
      <c r="A9" s="31">
        <v>30</v>
      </c>
      <c r="B9" s="47">
        <f>'30'!$M$6</f>
        <v>108.196</v>
      </c>
      <c r="C9" s="50">
        <f>'30'!$N$6</f>
        <v>0.54666666666666675</v>
      </c>
      <c r="D9" s="47">
        <f>'30'!$M$19</f>
        <v>114.86799999999998</v>
      </c>
      <c r="E9" s="53">
        <f>'30'!$N$19</f>
        <v>1</v>
      </c>
      <c r="F9" s="47">
        <f>'30'!$AB$6</f>
        <v>131.8411111111111</v>
      </c>
      <c r="G9" s="53">
        <f>'30'!$AC$6</f>
        <v>0.97666666666666679</v>
      </c>
      <c r="H9" s="47">
        <f>'30'!$AB$19</f>
        <v>90.794999999999987</v>
      </c>
      <c r="I9" s="50">
        <f>'30'!$AC$19</f>
        <v>1</v>
      </c>
    </row>
    <row r="10" spans="1:9">
      <c r="A10" s="31">
        <v>50</v>
      </c>
      <c r="B10" s="47">
        <f>'50'!$M$6</f>
        <v>135.12</v>
      </c>
      <c r="C10" s="50">
        <f>'50'!$N$6</f>
        <v>0.81600000000000006</v>
      </c>
      <c r="D10" s="47">
        <f>'50'!$M$19</f>
        <v>107.58399999999999</v>
      </c>
      <c r="E10" s="53">
        <f>'50'!$N$19</f>
        <v>1</v>
      </c>
      <c r="F10" s="47">
        <f>'50'!$AB$6</f>
        <v>135.12</v>
      </c>
      <c r="G10" s="53">
        <f>'50'!$AC$6</f>
        <v>0.81600000000000006</v>
      </c>
      <c r="H10" s="47">
        <f>'50'!$AB$19</f>
        <v>107.58399999999999</v>
      </c>
      <c r="I10" s="50">
        <f>'50'!$AC$19</f>
        <v>1</v>
      </c>
    </row>
    <row r="11" spans="1:9">
      <c r="A11" s="31">
        <v>80</v>
      </c>
      <c r="B11" s="47">
        <f>'80'!$M$6</f>
        <v>90.76111111111112</v>
      </c>
      <c r="C11" s="50">
        <f>'80'!$N$6</f>
        <v>0.17375000000000002</v>
      </c>
      <c r="D11" s="47">
        <f>'80'!$M$19</f>
        <v>211.99200000000002</v>
      </c>
      <c r="E11" s="53">
        <f>'80'!$N$19</f>
        <v>0.8</v>
      </c>
      <c r="F11" s="47">
        <f>'80'!$AB$6</f>
        <v>177.81300000000002</v>
      </c>
      <c r="G11" s="53">
        <f>'80'!$AC$6</f>
        <v>0.82499999999999996</v>
      </c>
      <c r="H11" s="47">
        <f>'80'!$AB$19</f>
        <v>130.654</v>
      </c>
      <c r="I11" s="50">
        <f>'80'!$AC$19</f>
        <v>1</v>
      </c>
    </row>
    <row r="12" spans="1:9">
      <c r="A12" s="31">
        <v>100</v>
      </c>
      <c r="B12" s="47">
        <f>'100'!$M$6</f>
        <v>141.85</v>
      </c>
      <c r="C12" s="50">
        <f>'100'!$N$6</f>
        <v>0.20700000000000002</v>
      </c>
      <c r="D12" s="47">
        <f>'100'!$M$19</f>
        <v>212.55800000000005</v>
      </c>
      <c r="E12" s="53">
        <f>'100'!$N$19</f>
        <v>0.94299999999999995</v>
      </c>
      <c r="F12" s="47">
        <f>'100'!$AB$6</f>
        <v>228.51300000000001</v>
      </c>
      <c r="G12" s="53">
        <f>'100'!$AC$6</f>
        <v>0.95099999999999996</v>
      </c>
      <c r="H12" s="47">
        <f>'100'!$AB$19</f>
        <v>144.55299999999997</v>
      </c>
      <c r="I12" s="50">
        <f>'100'!$AC$19</f>
        <v>1</v>
      </c>
    </row>
    <row r="13" spans="1:9">
      <c r="A13" s="31">
        <v>200</v>
      </c>
      <c r="B13" s="47">
        <f>'200'!$M$6</f>
        <v>506.0855555555554</v>
      </c>
      <c r="C13" s="50">
        <f>'200'!$N$6</f>
        <v>2.3E-2</v>
      </c>
      <c r="D13" s="47">
        <f>'200'!$M$19</f>
        <v>118.59900000000002</v>
      </c>
      <c r="E13" s="53">
        <f>'200'!$N$19</f>
        <v>0.14750000000000002</v>
      </c>
      <c r="F13" s="47">
        <f>'200'!$AB$6</f>
        <v>328.40400000000005</v>
      </c>
      <c r="G13" s="53">
        <f>'200'!$AC$6</f>
        <v>0.80950000000000011</v>
      </c>
      <c r="H13" s="47">
        <f>'200'!$AB$19</f>
        <v>183.30444444444444</v>
      </c>
      <c r="I13" s="50">
        <f>'200'!$AC$19</f>
        <v>0.99749999999999994</v>
      </c>
    </row>
    <row r="14" spans="1:9">
      <c r="A14" s="31">
        <v>500</v>
      </c>
      <c r="B14" s="47">
        <f>'500'!$M$6</f>
        <v>16.287500000000001</v>
      </c>
      <c r="C14" s="50">
        <f>'500'!$N$6</f>
        <v>3.0000000000000005E-3</v>
      </c>
      <c r="D14" s="47">
        <f>'500'!$M$19</f>
        <v>39.124285714285712</v>
      </c>
      <c r="E14" s="53">
        <f>'500'!$N$19</f>
        <v>7.4000000000000012E-3</v>
      </c>
      <c r="F14" s="47">
        <f>'500'!$AB$6</f>
        <v>499.36599999999999</v>
      </c>
      <c r="G14" s="53">
        <f>'500'!$AC$6</f>
        <v>0.69500000000000006</v>
      </c>
      <c r="H14" s="47">
        <f>'500'!$AB$19</f>
        <v>284.10400000000004</v>
      </c>
      <c r="I14" s="50">
        <f>'500'!$AC$19</f>
        <v>0.98460000000000003</v>
      </c>
    </row>
    <row r="15" spans="1:9">
      <c r="A15" s="32">
        <v>1000</v>
      </c>
      <c r="B15" s="48">
        <f>'1000'!$M$6</f>
        <v>19.344999999999999</v>
      </c>
      <c r="C15" s="51">
        <f>'1000'!$N$6</f>
        <v>1.3000000000000002E-3</v>
      </c>
      <c r="D15" s="48">
        <f>'1000'!$M$19</f>
        <v>21.386666666666667</v>
      </c>
      <c r="E15" s="54">
        <f>'1000'!$N$19</f>
        <v>2.0000000000000005E-3</v>
      </c>
      <c r="F15" s="48">
        <f>'1000'!$AB$6</f>
        <v>651.04300000000001</v>
      </c>
      <c r="G15" s="54">
        <f>'1000'!$AC$6</f>
        <v>0.74680000000000002</v>
      </c>
      <c r="H15" s="48">
        <f>'1000'!$AB$19</f>
        <v>374.88799999999998</v>
      </c>
      <c r="I15" s="51">
        <f>'1000'!$AC$19</f>
        <v>0.97499999999999998</v>
      </c>
    </row>
  </sheetData>
  <mergeCells count="8">
    <mergeCell ref="H4:I4"/>
    <mergeCell ref="F3:I3"/>
    <mergeCell ref="B1:C1"/>
    <mergeCell ref="A3:A5"/>
    <mergeCell ref="B4:C4"/>
    <mergeCell ref="D4:E4"/>
    <mergeCell ref="B3:E3"/>
    <mergeCell ref="F4:G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3:H29"/>
  <sheetViews>
    <sheetView workbookViewId="0">
      <selection activeCell="N17" sqref="N17"/>
    </sheetView>
  </sheetViews>
  <sheetFormatPr defaultRowHeight="15"/>
  <sheetData>
    <row r="3" spans="1:6">
      <c r="A3" s="26">
        <v>0</v>
      </c>
      <c r="B3" s="10" t="s">
        <v>10</v>
      </c>
      <c r="C3" s="10">
        <v>0.82699999999999996</v>
      </c>
      <c r="E3" s="10">
        <v>0.82699999999999996</v>
      </c>
      <c r="F3" s="10">
        <v>13.061</v>
      </c>
    </row>
    <row r="4" spans="1:6">
      <c r="A4" s="26"/>
      <c r="B4" s="10" t="s">
        <v>11</v>
      </c>
      <c r="C4" s="10">
        <v>13.061</v>
      </c>
      <c r="E4" s="10">
        <v>12.499000000000001</v>
      </c>
      <c r="F4" s="10">
        <v>3.1</v>
      </c>
    </row>
    <row r="5" spans="1:6">
      <c r="A5" s="26">
        <v>1</v>
      </c>
      <c r="B5" s="10" t="s">
        <v>10</v>
      </c>
      <c r="C5" s="10">
        <v>12.499000000000001</v>
      </c>
      <c r="E5" s="10">
        <v>5.4560000000000004</v>
      </c>
      <c r="F5" s="10">
        <v>13.779</v>
      </c>
    </row>
    <row r="6" spans="1:6">
      <c r="A6" s="26"/>
      <c r="B6" s="10" t="s">
        <v>11</v>
      </c>
      <c r="C6" s="10">
        <v>3.1</v>
      </c>
      <c r="E6" s="10">
        <v>14.691000000000001</v>
      </c>
      <c r="F6" s="10">
        <v>7.3259999999999996</v>
      </c>
    </row>
    <row r="7" spans="1:6">
      <c r="A7" s="26">
        <v>2</v>
      </c>
      <c r="B7" s="10" t="s">
        <v>10</v>
      </c>
      <c r="C7" s="10">
        <v>5.4560000000000004</v>
      </c>
      <c r="E7" s="10">
        <v>1.347</v>
      </c>
      <c r="F7" s="10">
        <v>9.1760000000000002</v>
      </c>
    </row>
    <row r="8" spans="1:6">
      <c r="A8" s="26"/>
      <c r="B8" s="10" t="s">
        <v>11</v>
      </c>
      <c r="C8" s="10">
        <v>13.779</v>
      </c>
    </row>
    <row r="9" spans="1:6">
      <c r="A9" s="26">
        <v>3</v>
      </c>
      <c r="B9" s="10" t="s">
        <v>10</v>
      </c>
      <c r="C9" s="10">
        <v>14.691000000000001</v>
      </c>
    </row>
    <row r="10" spans="1:6">
      <c r="A10" s="26"/>
      <c r="B10" s="10" t="s">
        <v>11</v>
      </c>
      <c r="C10" s="10">
        <v>7.3259999999999996</v>
      </c>
    </row>
    <row r="11" spans="1:6">
      <c r="A11" s="26">
        <v>4</v>
      </c>
      <c r="B11" s="10" t="s">
        <v>10</v>
      </c>
      <c r="C11" s="10">
        <v>1.347</v>
      </c>
    </row>
    <row r="12" spans="1:6">
      <c r="A12" s="26"/>
      <c r="B12" s="10" t="s">
        <v>11</v>
      </c>
      <c r="C12" s="10">
        <v>9.1760000000000002</v>
      </c>
    </row>
    <row r="15" spans="1:6">
      <c r="A15" s="11" t="s">
        <v>12</v>
      </c>
      <c r="B15">
        <f>SQRT((C5-C7)^2+(C6-C8)^2)</f>
        <v>12.792376245248574</v>
      </c>
    </row>
    <row r="16" spans="1:6">
      <c r="A16" t="s">
        <v>13</v>
      </c>
      <c r="B16">
        <f>SQRT((C7-C9)^2+(C8-C10)^2)</f>
        <v>11.266163233328372</v>
      </c>
    </row>
    <row r="17" spans="1:8">
      <c r="A17" t="s">
        <v>14</v>
      </c>
      <c r="B17">
        <f>SQRT((C9-C11)^2+(C10-C12)^2)</f>
        <v>13.471630784726846</v>
      </c>
    </row>
    <row r="20" spans="1:8">
      <c r="A20">
        <v>0.02</v>
      </c>
      <c r="B20" t="s">
        <v>27</v>
      </c>
      <c r="C20" s="19">
        <v>3</v>
      </c>
      <c r="D20" s="20" t="s">
        <v>26</v>
      </c>
      <c r="E20" s="19">
        <f t="shared" ref="E20:E26" si="0">C20/A20</f>
        <v>150</v>
      </c>
      <c r="F20" s="20" t="s">
        <v>20</v>
      </c>
      <c r="G20" s="1" t="s">
        <v>19</v>
      </c>
      <c r="H20">
        <f t="shared" ref="H20:H26" si="1">SQRT(E20)</f>
        <v>12.24744871391589</v>
      </c>
    </row>
    <row r="21" spans="1:8">
      <c r="A21">
        <v>0.02</v>
      </c>
      <c r="B21" t="s">
        <v>27</v>
      </c>
      <c r="C21" s="19">
        <v>5</v>
      </c>
      <c r="D21" s="20" t="s">
        <v>26</v>
      </c>
      <c r="E21" s="19">
        <f t="shared" si="0"/>
        <v>250</v>
      </c>
      <c r="F21" s="20" t="s">
        <v>20</v>
      </c>
      <c r="G21" s="1" t="s">
        <v>19</v>
      </c>
      <c r="H21">
        <f t="shared" si="1"/>
        <v>15.811388300841896</v>
      </c>
    </row>
    <row r="22" spans="1:8">
      <c r="A22">
        <v>0.02</v>
      </c>
      <c r="B22" t="s">
        <v>27</v>
      </c>
      <c r="C22" s="19">
        <v>10</v>
      </c>
      <c r="D22" s="20" t="s">
        <v>26</v>
      </c>
      <c r="E22" s="19">
        <f t="shared" si="0"/>
        <v>500</v>
      </c>
      <c r="F22" s="20" t="s">
        <v>21</v>
      </c>
      <c r="G22" s="1" t="s">
        <v>19</v>
      </c>
      <c r="H22">
        <f t="shared" si="1"/>
        <v>22.360679774997898</v>
      </c>
    </row>
    <row r="23" spans="1:8">
      <c r="A23">
        <v>0.02</v>
      </c>
      <c r="B23" t="s">
        <v>27</v>
      </c>
      <c r="C23" s="19">
        <v>30</v>
      </c>
      <c r="D23" s="20" t="s">
        <v>26</v>
      </c>
      <c r="E23" s="19">
        <f t="shared" si="0"/>
        <v>1500</v>
      </c>
      <c r="F23" s="20" t="s">
        <v>22</v>
      </c>
      <c r="G23" s="1" t="s">
        <v>19</v>
      </c>
      <c r="H23">
        <f t="shared" si="1"/>
        <v>38.729833462074168</v>
      </c>
    </row>
    <row r="24" spans="1:8">
      <c r="A24">
        <v>0.02</v>
      </c>
      <c r="B24" t="s">
        <v>27</v>
      </c>
      <c r="C24" s="19">
        <v>50</v>
      </c>
      <c r="D24" s="20" t="s">
        <v>26</v>
      </c>
      <c r="E24" s="19">
        <f t="shared" si="0"/>
        <v>2500</v>
      </c>
      <c r="F24" s="20" t="s">
        <v>23</v>
      </c>
      <c r="G24" s="1" t="s">
        <v>19</v>
      </c>
      <c r="H24">
        <f t="shared" si="1"/>
        <v>50</v>
      </c>
    </row>
    <row r="25" spans="1:8">
      <c r="A25">
        <v>0.02</v>
      </c>
      <c r="B25" t="s">
        <v>27</v>
      </c>
      <c r="C25" s="19">
        <v>80</v>
      </c>
      <c r="D25" s="20" t="s">
        <v>26</v>
      </c>
      <c r="E25" s="19">
        <f t="shared" si="0"/>
        <v>4000</v>
      </c>
      <c r="F25" s="20" t="s">
        <v>24</v>
      </c>
      <c r="G25" s="1" t="s">
        <v>19</v>
      </c>
      <c r="H25">
        <f t="shared" si="1"/>
        <v>63.245553203367585</v>
      </c>
    </row>
    <row r="26" spans="1:8">
      <c r="A26">
        <v>0.02</v>
      </c>
      <c r="B26" t="s">
        <v>27</v>
      </c>
      <c r="C26" s="19">
        <v>100</v>
      </c>
      <c r="D26" s="20" t="s">
        <v>26</v>
      </c>
      <c r="E26" s="19">
        <f t="shared" si="0"/>
        <v>5000</v>
      </c>
      <c r="F26" s="20" t="s">
        <v>25</v>
      </c>
      <c r="G26" s="1" t="s">
        <v>19</v>
      </c>
      <c r="H26">
        <f t="shared" si="1"/>
        <v>70.710678118654755</v>
      </c>
    </row>
    <row r="27" spans="1:8">
      <c r="A27">
        <v>0.02</v>
      </c>
      <c r="B27" t="s">
        <v>27</v>
      </c>
      <c r="C27" s="19">
        <v>200</v>
      </c>
      <c r="D27" s="20" t="s">
        <v>26</v>
      </c>
      <c r="E27" s="19">
        <f t="shared" ref="E27:E29" si="2">C27/A27</f>
        <v>10000</v>
      </c>
      <c r="F27" s="20" t="s">
        <v>25</v>
      </c>
      <c r="G27" s="1" t="s">
        <v>19</v>
      </c>
      <c r="H27">
        <f t="shared" ref="H27:H29" si="3">SQRT(E27)</f>
        <v>100</v>
      </c>
    </row>
    <row r="28" spans="1:8">
      <c r="A28">
        <v>0.02</v>
      </c>
      <c r="B28" t="s">
        <v>27</v>
      </c>
      <c r="C28" s="19">
        <v>500</v>
      </c>
      <c r="D28" s="20" t="s">
        <v>26</v>
      </c>
      <c r="E28" s="19">
        <f t="shared" si="2"/>
        <v>25000</v>
      </c>
      <c r="F28" s="20" t="s">
        <v>25</v>
      </c>
      <c r="G28" s="1" t="s">
        <v>19</v>
      </c>
      <c r="H28">
        <f t="shared" si="3"/>
        <v>158.11388300841898</v>
      </c>
    </row>
    <row r="29" spans="1:8">
      <c r="A29">
        <v>0.02</v>
      </c>
      <c r="B29" t="s">
        <v>27</v>
      </c>
      <c r="C29" s="19">
        <v>1000</v>
      </c>
      <c r="D29" s="20" t="s">
        <v>26</v>
      </c>
      <c r="E29" s="19">
        <f t="shared" si="2"/>
        <v>50000</v>
      </c>
      <c r="F29" s="20" t="s">
        <v>25</v>
      </c>
      <c r="G29" s="1" t="s">
        <v>19</v>
      </c>
      <c r="H29">
        <f t="shared" si="3"/>
        <v>223.60679774997897</v>
      </c>
    </row>
  </sheetData>
  <mergeCells count="5">
    <mergeCell ref="A11:A12"/>
    <mergeCell ref="A9:A10"/>
    <mergeCell ref="A7:A8"/>
    <mergeCell ref="A5:A6"/>
    <mergeCell ref="A3:A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28"/>
  <sheetViews>
    <sheetView workbookViewId="0">
      <selection activeCell="S9" sqref="S9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9" max="19" width="10.85546875" customWidth="1"/>
  </cols>
  <sheetData>
    <row r="1" spans="1:29" ht="24" thickBot="1">
      <c r="B1" s="55" t="s">
        <v>0</v>
      </c>
      <c r="C1" s="56"/>
      <c r="D1" s="56"/>
      <c r="E1" s="56"/>
      <c r="F1" s="57"/>
    </row>
    <row r="2" spans="1:29" ht="15.75" thickBot="1"/>
    <row r="3" spans="1:29" ht="21.75" thickBot="1">
      <c r="P3" s="27" t="s">
        <v>28</v>
      </c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9"/>
    </row>
    <row r="5" spans="1:29" ht="60">
      <c r="A5" s="3" t="s">
        <v>4</v>
      </c>
      <c r="B5" s="3" t="s">
        <v>7</v>
      </c>
      <c r="C5" s="3" t="s">
        <v>8</v>
      </c>
      <c r="D5" s="3" t="s">
        <v>38</v>
      </c>
      <c r="E5" s="2"/>
      <c r="F5" s="3" t="s">
        <v>5</v>
      </c>
      <c r="G5" s="7" t="s">
        <v>6</v>
      </c>
      <c r="H5" s="5" t="s">
        <v>1</v>
      </c>
      <c r="I5" s="5" t="s">
        <v>3</v>
      </c>
      <c r="J5" s="5" t="s">
        <v>2</v>
      </c>
      <c r="L5" s="9" t="s">
        <v>17</v>
      </c>
      <c r="M5" s="9" t="s">
        <v>18</v>
      </c>
      <c r="N5" s="9" t="s">
        <v>9</v>
      </c>
      <c r="P5" s="3" t="s">
        <v>4</v>
      </c>
      <c r="Q5" s="3" t="s">
        <v>7</v>
      </c>
      <c r="R5" s="3" t="s">
        <v>8</v>
      </c>
      <c r="S5" s="3" t="s">
        <v>38</v>
      </c>
      <c r="T5" s="2"/>
      <c r="U5" s="3" t="s">
        <v>5</v>
      </c>
      <c r="V5" s="7" t="s">
        <v>6</v>
      </c>
      <c r="W5" s="5" t="s">
        <v>1</v>
      </c>
      <c r="X5" s="5" t="s">
        <v>3</v>
      </c>
      <c r="Y5" s="5" t="s">
        <v>2</v>
      </c>
      <c r="AA5" s="9" t="s">
        <v>17</v>
      </c>
      <c r="AB5" s="9" t="s">
        <v>18</v>
      </c>
      <c r="AC5" s="9" t="s">
        <v>9</v>
      </c>
    </row>
    <row r="6" spans="1:29">
      <c r="A6" s="4">
        <v>5</v>
      </c>
      <c r="B6" s="16">
        <v>16</v>
      </c>
      <c r="C6" s="16">
        <v>16</v>
      </c>
      <c r="D6" s="16">
        <f>A6/(B6*C6)</f>
        <v>1.953125E-2</v>
      </c>
      <c r="E6" s="4"/>
      <c r="F6" s="4">
        <v>1</v>
      </c>
      <c r="G6" s="1">
        <v>10</v>
      </c>
      <c r="H6" s="4">
        <v>37.69</v>
      </c>
      <c r="I6" s="4">
        <v>5</v>
      </c>
      <c r="J6" s="23">
        <f>I6/A$6</f>
        <v>1</v>
      </c>
      <c r="L6" s="15">
        <f>AVERAGE(H6:H15)</f>
        <v>36.97</v>
      </c>
      <c r="M6" s="15">
        <f>AVERAGEIF(H6:H15,"&gt;0")</f>
        <v>36.97</v>
      </c>
      <c r="N6" s="21">
        <f>AVERAGE(J6:J15)</f>
        <v>0.91999999999999993</v>
      </c>
      <c r="P6" s="4">
        <v>5</v>
      </c>
      <c r="Q6" s="17">
        <v>15</v>
      </c>
      <c r="R6" s="17">
        <v>15</v>
      </c>
      <c r="S6" s="17">
        <f>P6/(Q6*R6)</f>
        <v>2.2222222222222223E-2</v>
      </c>
      <c r="T6" s="4"/>
      <c r="U6" s="4">
        <v>1</v>
      </c>
      <c r="V6" s="1">
        <v>10</v>
      </c>
      <c r="W6" s="4">
        <v>37.69</v>
      </c>
      <c r="X6" s="4">
        <v>5</v>
      </c>
      <c r="Y6" s="23">
        <f>X6/P$6</f>
        <v>1</v>
      </c>
      <c r="AA6" s="15">
        <f>AVERAGE(W6:W15)</f>
        <v>34.523000000000003</v>
      </c>
      <c r="AB6" s="15">
        <f>AVERAGEIF(W6:W15,"&gt;0")</f>
        <v>34.523000000000003</v>
      </c>
      <c r="AC6" s="21">
        <f>AVERAGE(Y6:Y15)</f>
        <v>0.8600000000000001</v>
      </c>
    </row>
    <row r="7" spans="1:29">
      <c r="A7" s="4">
        <v>5</v>
      </c>
      <c r="B7" s="17">
        <v>15</v>
      </c>
      <c r="C7" s="17">
        <v>15</v>
      </c>
      <c r="D7" s="17">
        <f>A7/(B7*C7)</f>
        <v>2.2222222222222223E-2</v>
      </c>
      <c r="F7" s="4">
        <v>2</v>
      </c>
      <c r="G7" s="1">
        <v>10</v>
      </c>
      <c r="H7" s="4">
        <v>49.93</v>
      </c>
      <c r="I7" s="4">
        <v>5</v>
      </c>
      <c r="J7" s="23">
        <f t="shared" ref="J7:J15" si="0">I7/A$6</f>
        <v>1</v>
      </c>
      <c r="U7" s="4">
        <v>2</v>
      </c>
      <c r="V7" s="1">
        <v>10</v>
      </c>
      <c r="W7" s="4">
        <v>25.46</v>
      </c>
      <c r="X7" s="4">
        <v>3</v>
      </c>
      <c r="Y7" s="23">
        <f t="shared" ref="Y7:Y15" si="1">X7/P$6</f>
        <v>0.6</v>
      </c>
    </row>
    <row r="8" spans="1:29">
      <c r="F8" s="4">
        <v>3</v>
      </c>
      <c r="G8" s="1">
        <v>10</v>
      </c>
      <c r="H8" s="4">
        <v>37.69</v>
      </c>
      <c r="I8" s="4">
        <v>5</v>
      </c>
      <c r="J8" s="23">
        <f t="shared" si="0"/>
        <v>1</v>
      </c>
      <c r="U8" s="4">
        <v>3</v>
      </c>
      <c r="V8" s="1">
        <v>10</v>
      </c>
      <c r="W8" s="4">
        <v>49.92</v>
      </c>
      <c r="X8" s="4">
        <v>5</v>
      </c>
      <c r="Y8" s="23">
        <f t="shared" si="1"/>
        <v>1</v>
      </c>
    </row>
    <row r="9" spans="1:29">
      <c r="A9" s="25" t="s">
        <v>15</v>
      </c>
      <c r="B9" s="25"/>
      <c r="F9" s="4">
        <v>4</v>
      </c>
      <c r="G9" s="1">
        <v>10</v>
      </c>
      <c r="H9" s="4">
        <v>42.7</v>
      </c>
      <c r="I9" s="4">
        <v>5</v>
      </c>
      <c r="J9" s="23">
        <f t="shared" si="0"/>
        <v>1</v>
      </c>
      <c r="P9" s="25" t="s">
        <v>15</v>
      </c>
      <c r="Q9" s="25"/>
      <c r="U9" s="4">
        <v>4</v>
      </c>
      <c r="V9" s="1">
        <v>10</v>
      </c>
      <c r="W9" s="4">
        <v>30.47</v>
      </c>
      <c r="X9" s="4">
        <v>4</v>
      </c>
      <c r="Y9" s="23">
        <f t="shared" si="1"/>
        <v>0.8</v>
      </c>
    </row>
    <row r="10" spans="1:29">
      <c r="A10" s="12">
        <v>1</v>
      </c>
      <c r="B10" s="13" t="s">
        <v>16</v>
      </c>
      <c r="F10" s="4">
        <v>5</v>
      </c>
      <c r="G10" s="1">
        <v>10</v>
      </c>
      <c r="H10" s="4">
        <v>37.700000000000003</v>
      </c>
      <c r="I10" s="4">
        <v>5</v>
      </c>
      <c r="J10" s="23">
        <f t="shared" si="0"/>
        <v>1</v>
      </c>
      <c r="P10" s="12">
        <v>1</v>
      </c>
      <c r="Q10" s="13" t="s">
        <v>16</v>
      </c>
      <c r="U10" s="4">
        <v>5</v>
      </c>
      <c r="V10" s="1">
        <v>10</v>
      </c>
      <c r="W10" s="4">
        <v>37.700000000000003</v>
      </c>
      <c r="X10" s="4">
        <v>5</v>
      </c>
      <c r="Y10" s="23">
        <f t="shared" si="1"/>
        <v>1</v>
      </c>
    </row>
    <row r="11" spans="1:29">
      <c r="F11" s="4">
        <v>6</v>
      </c>
      <c r="G11" s="1">
        <v>10</v>
      </c>
      <c r="H11" s="4">
        <v>13.23</v>
      </c>
      <c r="I11" s="4">
        <v>2</v>
      </c>
      <c r="J11" s="23">
        <f t="shared" si="0"/>
        <v>0.4</v>
      </c>
      <c r="U11" s="4">
        <v>6</v>
      </c>
      <c r="V11" s="1">
        <v>10</v>
      </c>
      <c r="W11" s="4">
        <v>13.23</v>
      </c>
      <c r="X11" s="4">
        <v>2</v>
      </c>
      <c r="Y11" s="23">
        <f t="shared" si="1"/>
        <v>0.4</v>
      </c>
    </row>
    <row r="12" spans="1:29">
      <c r="F12" s="4">
        <v>7</v>
      </c>
      <c r="G12" s="1">
        <v>10</v>
      </c>
      <c r="H12" s="4">
        <v>37.69</v>
      </c>
      <c r="I12" s="4">
        <v>4</v>
      </c>
      <c r="J12" s="23">
        <f t="shared" si="0"/>
        <v>0.8</v>
      </c>
      <c r="U12" s="4">
        <v>7</v>
      </c>
      <c r="V12" s="1">
        <v>10</v>
      </c>
      <c r="W12" s="4">
        <v>37.69</v>
      </c>
      <c r="X12" s="4">
        <v>4</v>
      </c>
      <c r="Y12" s="23">
        <f t="shared" si="1"/>
        <v>0.8</v>
      </c>
    </row>
    <row r="13" spans="1:29">
      <c r="F13" s="4">
        <v>8</v>
      </c>
      <c r="G13" s="1">
        <v>10</v>
      </c>
      <c r="H13" s="4">
        <v>37.69</v>
      </c>
      <c r="I13" s="4">
        <v>5</v>
      </c>
      <c r="J13" s="23">
        <f t="shared" si="0"/>
        <v>1</v>
      </c>
      <c r="U13" s="4">
        <v>8</v>
      </c>
      <c r="V13" s="1">
        <v>10</v>
      </c>
      <c r="W13" s="4">
        <v>37.69</v>
      </c>
      <c r="X13" s="4">
        <v>5</v>
      </c>
      <c r="Y13" s="23">
        <f t="shared" si="1"/>
        <v>1</v>
      </c>
    </row>
    <row r="14" spans="1:29">
      <c r="F14" s="4">
        <v>9</v>
      </c>
      <c r="G14" s="1">
        <v>10</v>
      </c>
      <c r="H14" s="4">
        <v>37.69</v>
      </c>
      <c r="I14" s="4">
        <v>5</v>
      </c>
      <c r="J14" s="23">
        <f t="shared" si="0"/>
        <v>1</v>
      </c>
      <c r="U14" s="4">
        <v>9</v>
      </c>
      <c r="V14" s="1">
        <v>10</v>
      </c>
      <c r="W14" s="4">
        <v>37.69</v>
      </c>
      <c r="X14" s="4">
        <v>5</v>
      </c>
      <c r="Y14" s="23">
        <f t="shared" si="1"/>
        <v>1</v>
      </c>
    </row>
    <row r="15" spans="1:29">
      <c r="F15" s="4">
        <v>10</v>
      </c>
      <c r="G15" s="1">
        <v>10</v>
      </c>
      <c r="H15" s="4">
        <v>37.69</v>
      </c>
      <c r="I15" s="4">
        <v>5</v>
      </c>
      <c r="J15" s="23">
        <f t="shared" si="0"/>
        <v>1</v>
      </c>
      <c r="U15" s="4">
        <v>10</v>
      </c>
      <c r="V15" s="1">
        <v>10</v>
      </c>
      <c r="W15" s="4">
        <v>37.69</v>
      </c>
      <c r="X15" s="4">
        <v>5</v>
      </c>
      <c r="Y15" s="23">
        <f t="shared" si="1"/>
        <v>1</v>
      </c>
    </row>
    <row r="16" spans="1:29">
      <c r="H16" s="1"/>
      <c r="K16" s="6"/>
      <c r="W16" s="1"/>
      <c r="Z16" s="6"/>
    </row>
    <row r="17" spans="1:29">
      <c r="H17" s="1"/>
      <c r="K17" s="6"/>
      <c r="W17" s="1"/>
      <c r="Z17" s="6"/>
    </row>
    <row r="18" spans="1:29" ht="60">
      <c r="A18" s="3" t="s">
        <v>4</v>
      </c>
      <c r="B18" s="3" t="s">
        <v>7</v>
      </c>
      <c r="C18" s="3" t="s">
        <v>8</v>
      </c>
      <c r="D18" s="3" t="s">
        <v>38</v>
      </c>
      <c r="F18" s="3" t="s">
        <v>5</v>
      </c>
      <c r="G18" s="7" t="s">
        <v>6</v>
      </c>
      <c r="H18" s="5" t="s">
        <v>1</v>
      </c>
      <c r="I18" s="5" t="s">
        <v>3</v>
      </c>
      <c r="J18" s="5" t="s">
        <v>2</v>
      </c>
      <c r="L18" s="14" t="s">
        <v>17</v>
      </c>
      <c r="M18" s="14" t="s">
        <v>18</v>
      </c>
      <c r="N18" s="14" t="s">
        <v>9</v>
      </c>
      <c r="P18" s="3" t="s">
        <v>4</v>
      </c>
      <c r="Q18" s="3" t="s">
        <v>7</v>
      </c>
      <c r="R18" s="3" t="s">
        <v>8</v>
      </c>
      <c r="S18" s="3" t="s">
        <v>38</v>
      </c>
      <c r="U18" s="3" t="s">
        <v>5</v>
      </c>
      <c r="V18" s="7" t="s">
        <v>6</v>
      </c>
      <c r="W18" s="5" t="s">
        <v>1</v>
      </c>
      <c r="X18" s="5" t="s">
        <v>3</v>
      </c>
      <c r="Y18" s="5" t="s">
        <v>2</v>
      </c>
      <c r="AA18" s="14" t="s">
        <v>17</v>
      </c>
      <c r="AB18" s="14" t="s">
        <v>18</v>
      </c>
      <c r="AC18" s="14" t="s">
        <v>9</v>
      </c>
    </row>
    <row r="19" spans="1:29">
      <c r="A19" s="4">
        <v>5</v>
      </c>
      <c r="B19" s="16">
        <v>16</v>
      </c>
      <c r="C19" s="16">
        <v>16</v>
      </c>
      <c r="D19" s="16">
        <f>A19/(B19*C19)</f>
        <v>1.953125E-2</v>
      </c>
      <c r="F19" s="4">
        <v>1</v>
      </c>
      <c r="G19" s="1">
        <v>15</v>
      </c>
      <c r="H19" s="4">
        <v>37.69</v>
      </c>
      <c r="I19" s="4">
        <v>5</v>
      </c>
      <c r="J19" s="23">
        <f>I19/A$19</f>
        <v>1</v>
      </c>
      <c r="L19" s="18">
        <f>AVERAGE(H19:H28)</f>
        <v>37.69</v>
      </c>
      <c r="M19" s="18">
        <f>AVERAGEIF(H19:H28,"&gt;0")</f>
        <v>37.69</v>
      </c>
      <c r="N19" s="22">
        <f>AVERAGE(J19:J28)</f>
        <v>1</v>
      </c>
      <c r="P19" s="4">
        <v>5</v>
      </c>
      <c r="Q19" s="17">
        <v>15</v>
      </c>
      <c r="R19" s="17">
        <v>15</v>
      </c>
      <c r="S19" s="17">
        <f>P19/(Q19*R19)</f>
        <v>2.2222222222222223E-2</v>
      </c>
      <c r="U19" s="4">
        <v>1</v>
      </c>
      <c r="V19" s="1">
        <v>15</v>
      </c>
      <c r="W19" s="4">
        <v>37.69</v>
      </c>
      <c r="X19" s="4">
        <v>5</v>
      </c>
      <c r="Y19" s="23">
        <f>X19/P$19</f>
        <v>1</v>
      </c>
      <c r="AA19" s="18">
        <f>AVERAGE(W19:W28)</f>
        <v>37.69</v>
      </c>
      <c r="AB19" s="18">
        <f>AVERAGEIF(W19:W28,"&gt;0")</f>
        <v>37.69</v>
      </c>
      <c r="AC19" s="22">
        <f>AVERAGE(Y19:Y28)</f>
        <v>1</v>
      </c>
    </row>
    <row r="20" spans="1:29">
      <c r="A20" s="4">
        <v>5</v>
      </c>
      <c r="B20" s="17">
        <v>15</v>
      </c>
      <c r="C20" s="17">
        <v>15</v>
      </c>
      <c r="D20" s="17">
        <f>A20/(B20*C20)</f>
        <v>2.2222222222222223E-2</v>
      </c>
      <c r="F20" s="4">
        <v>2</v>
      </c>
      <c r="G20" s="1">
        <v>15</v>
      </c>
      <c r="H20" s="4">
        <v>37.69</v>
      </c>
      <c r="I20" s="4">
        <v>5</v>
      </c>
      <c r="J20" s="23">
        <f t="shared" ref="J20:J28" si="2">I20/A$19</f>
        <v>1</v>
      </c>
      <c r="U20" s="4">
        <v>2</v>
      </c>
      <c r="V20" s="1">
        <v>15</v>
      </c>
      <c r="W20" s="4">
        <v>37.69</v>
      </c>
      <c r="X20" s="4">
        <v>5</v>
      </c>
      <c r="Y20" s="23">
        <f t="shared" ref="Y20:Y28" si="3">X20/P$19</f>
        <v>1</v>
      </c>
    </row>
    <row r="21" spans="1:29">
      <c r="F21" s="4">
        <v>3</v>
      </c>
      <c r="G21" s="1">
        <v>15</v>
      </c>
      <c r="H21" s="4">
        <v>37.69</v>
      </c>
      <c r="I21" s="4">
        <v>5</v>
      </c>
      <c r="J21" s="23">
        <f t="shared" si="2"/>
        <v>1</v>
      </c>
      <c r="U21" s="4">
        <v>3</v>
      </c>
      <c r="V21" s="1">
        <v>15</v>
      </c>
      <c r="W21" s="4">
        <v>37.69</v>
      </c>
      <c r="X21" s="4">
        <v>5</v>
      </c>
      <c r="Y21" s="23">
        <f t="shared" si="3"/>
        <v>1</v>
      </c>
    </row>
    <row r="22" spans="1:29">
      <c r="A22" s="25" t="s">
        <v>15</v>
      </c>
      <c r="B22" s="25"/>
      <c r="F22" s="4">
        <v>4</v>
      </c>
      <c r="G22" s="1">
        <v>15</v>
      </c>
      <c r="H22" s="4">
        <v>37.69</v>
      </c>
      <c r="I22" s="4">
        <v>5</v>
      </c>
      <c r="J22" s="23">
        <f t="shared" si="2"/>
        <v>1</v>
      </c>
      <c r="P22" s="25" t="s">
        <v>15</v>
      </c>
      <c r="Q22" s="25"/>
      <c r="U22" s="4">
        <v>4</v>
      </c>
      <c r="V22" s="1">
        <v>15</v>
      </c>
      <c r="W22" s="4">
        <v>37.69</v>
      </c>
      <c r="X22" s="4">
        <v>5</v>
      </c>
      <c r="Y22" s="23">
        <f t="shared" si="3"/>
        <v>1</v>
      </c>
    </row>
    <row r="23" spans="1:29">
      <c r="A23" s="12">
        <v>1</v>
      </c>
      <c r="B23" s="13" t="s">
        <v>16</v>
      </c>
      <c r="F23" s="4">
        <v>5</v>
      </c>
      <c r="G23" s="1">
        <v>15</v>
      </c>
      <c r="H23" s="4">
        <v>37.69</v>
      </c>
      <c r="I23" s="4">
        <v>5</v>
      </c>
      <c r="J23" s="23">
        <f t="shared" si="2"/>
        <v>1</v>
      </c>
      <c r="P23" s="12">
        <v>1</v>
      </c>
      <c r="Q23" s="13" t="s">
        <v>16</v>
      </c>
      <c r="U23" s="4">
        <v>5</v>
      </c>
      <c r="V23" s="1">
        <v>15</v>
      </c>
      <c r="W23" s="4">
        <v>37.69</v>
      </c>
      <c r="X23" s="4">
        <v>5</v>
      </c>
      <c r="Y23" s="23">
        <f t="shared" si="3"/>
        <v>1</v>
      </c>
    </row>
    <row r="24" spans="1:29">
      <c r="F24" s="4">
        <v>6</v>
      </c>
      <c r="G24" s="1">
        <v>15</v>
      </c>
      <c r="H24" s="4">
        <v>37.69</v>
      </c>
      <c r="I24" s="4">
        <v>5</v>
      </c>
      <c r="J24" s="23">
        <f t="shared" si="2"/>
        <v>1</v>
      </c>
      <c r="U24" s="4">
        <v>6</v>
      </c>
      <c r="V24" s="1">
        <v>15</v>
      </c>
      <c r="W24" s="4">
        <v>37.69</v>
      </c>
      <c r="X24" s="4">
        <v>5</v>
      </c>
      <c r="Y24" s="23">
        <f t="shared" si="3"/>
        <v>1</v>
      </c>
    </row>
    <row r="25" spans="1:29">
      <c r="F25" s="4">
        <v>7</v>
      </c>
      <c r="G25" s="1">
        <v>15</v>
      </c>
      <c r="H25" s="4">
        <v>37.69</v>
      </c>
      <c r="I25" s="4">
        <v>5</v>
      </c>
      <c r="J25" s="23">
        <f t="shared" si="2"/>
        <v>1</v>
      </c>
      <c r="U25" s="4">
        <v>7</v>
      </c>
      <c r="V25" s="1">
        <v>15</v>
      </c>
      <c r="W25" s="4">
        <v>37.69</v>
      </c>
      <c r="X25" s="4">
        <v>5</v>
      </c>
      <c r="Y25" s="23">
        <f t="shared" si="3"/>
        <v>1</v>
      </c>
    </row>
    <row r="26" spans="1:29">
      <c r="F26" s="4">
        <v>8</v>
      </c>
      <c r="G26" s="1">
        <v>15</v>
      </c>
      <c r="H26" s="4">
        <v>37.69</v>
      </c>
      <c r="I26" s="4">
        <v>5</v>
      </c>
      <c r="J26" s="23">
        <f t="shared" si="2"/>
        <v>1</v>
      </c>
      <c r="U26" s="4">
        <v>8</v>
      </c>
      <c r="V26" s="1">
        <v>15</v>
      </c>
      <c r="W26" s="4">
        <v>37.69</v>
      </c>
      <c r="X26" s="4">
        <v>5</v>
      </c>
      <c r="Y26" s="23">
        <f t="shared" si="3"/>
        <v>1</v>
      </c>
    </row>
    <row r="27" spans="1:29">
      <c r="F27" s="4">
        <v>9</v>
      </c>
      <c r="G27" s="1">
        <v>15</v>
      </c>
      <c r="H27" s="4">
        <v>37.69</v>
      </c>
      <c r="I27" s="4">
        <v>5</v>
      </c>
      <c r="J27" s="23">
        <f t="shared" si="2"/>
        <v>1</v>
      </c>
      <c r="U27" s="4">
        <v>9</v>
      </c>
      <c r="V27" s="1">
        <v>15</v>
      </c>
      <c r="W27" s="4">
        <v>37.69</v>
      </c>
      <c r="X27" s="4">
        <v>5</v>
      </c>
      <c r="Y27" s="23">
        <f t="shared" si="3"/>
        <v>1</v>
      </c>
    </row>
    <row r="28" spans="1:29">
      <c r="F28" s="4">
        <v>10</v>
      </c>
      <c r="G28" s="1">
        <v>15</v>
      </c>
      <c r="H28" s="4">
        <v>37.69</v>
      </c>
      <c r="I28" s="4">
        <v>5</v>
      </c>
      <c r="J28" s="23">
        <f t="shared" si="2"/>
        <v>1</v>
      </c>
      <c r="U28" s="4">
        <v>10</v>
      </c>
      <c r="V28" s="1">
        <v>15</v>
      </c>
      <c r="W28" s="4">
        <v>37.69</v>
      </c>
      <c r="X28" s="4">
        <v>5</v>
      </c>
      <c r="Y28" s="23">
        <f t="shared" si="3"/>
        <v>1</v>
      </c>
    </row>
  </sheetData>
  <mergeCells count="6">
    <mergeCell ref="A9:B9"/>
    <mergeCell ref="A22:B22"/>
    <mergeCell ref="P9:Q9"/>
    <mergeCell ref="P22:Q22"/>
    <mergeCell ref="P3:AC3"/>
    <mergeCell ref="B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28"/>
  <sheetViews>
    <sheetView workbookViewId="0">
      <selection activeCell="S9" sqref="S9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9" max="19" width="10.85546875" customWidth="1"/>
  </cols>
  <sheetData>
    <row r="1" spans="1:29" ht="24" thickBot="1">
      <c r="B1" s="55" t="s">
        <v>0</v>
      </c>
      <c r="C1" s="56"/>
      <c r="D1" s="56"/>
      <c r="E1" s="56"/>
      <c r="F1" s="57"/>
    </row>
    <row r="2" spans="1:29" ht="15.75" thickBot="1"/>
    <row r="3" spans="1:29" ht="21.75" thickBot="1">
      <c r="P3" s="27" t="s">
        <v>28</v>
      </c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9"/>
    </row>
    <row r="5" spans="1:29" ht="60">
      <c r="A5" s="3" t="s">
        <v>4</v>
      </c>
      <c r="B5" s="3" t="s">
        <v>7</v>
      </c>
      <c r="C5" s="3" t="s">
        <v>8</v>
      </c>
      <c r="D5" s="3" t="s">
        <v>38</v>
      </c>
      <c r="E5" s="2"/>
      <c r="F5" s="3" t="s">
        <v>5</v>
      </c>
      <c r="G5" s="7" t="s">
        <v>6</v>
      </c>
      <c r="H5" s="5" t="s">
        <v>1</v>
      </c>
      <c r="I5" s="5" t="s">
        <v>3</v>
      </c>
      <c r="J5" s="5" t="s">
        <v>2</v>
      </c>
      <c r="L5" s="9" t="s">
        <v>17</v>
      </c>
      <c r="M5" s="9" t="s">
        <v>18</v>
      </c>
      <c r="N5" s="9" t="s">
        <v>9</v>
      </c>
      <c r="P5" s="3" t="s">
        <v>4</v>
      </c>
      <c r="Q5" s="3" t="s">
        <v>7</v>
      </c>
      <c r="R5" s="3" t="s">
        <v>8</v>
      </c>
      <c r="S5" s="3" t="s">
        <v>38</v>
      </c>
      <c r="T5" s="2"/>
      <c r="U5" s="3" t="s">
        <v>5</v>
      </c>
      <c r="V5" s="7" t="s">
        <v>6</v>
      </c>
      <c r="W5" s="5" t="s">
        <v>1</v>
      </c>
      <c r="X5" s="5" t="s">
        <v>3</v>
      </c>
      <c r="Y5" s="5" t="s">
        <v>2</v>
      </c>
      <c r="AA5" s="9" t="s">
        <v>17</v>
      </c>
      <c r="AB5" s="9" t="s">
        <v>18</v>
      </c>
      <c r="AC5" s="9" t="s">
        <v>9</v>
      </c>
    </row>
    <row r="6" spans="1:29">
      <c r="A6" s="4">
        <v>10</v>
      </c>
      <c r="B6" s="16">
        <v>30</v>
      </c>
      <c r="C6" s="16">
        <v>30</v>
      </c>
      <c r="D6" s="16">
        <f>A6/(B6*C6)</f>
        <v>1.1111111111111112E-2</v>
      </c>
      <c r="E6" s="4"/>
      <c r="F6" s="4">
        <v>1</v>
      </c>
      <c r="G6" s="1">
        <v>10</v>
      </c>
      <c r="H6" s="4">
        <v>86.63</v>
      </c>
      <c r="I6" s="4">
        <v>10</v>
      </c>
      <c r="J6" s="23">
        <f>I6/A$6</f>
        <v>1</v>
      </c>
      <c r="L6" s="15">
        <f>AVERAGE(H6:H15)</f>
        <v>54.376999999999995</v>
      </c>
      <c r="M6" s="15">
        <f>AVERAGEIF(H6:H15,"&gt;0")</f>
        <v>54.376999999999995</v>
      </c>
      <c r="N6" s="21">
        <f>AVERAGE(J6:J15)</f>
        <v>0.74</v>
      </c>
      <c r="P6" s="4">
        <v>10</v>
      </c>
      <c r="Q6" s="17">
        <v>22</v>
      </c>
      <c r="R6" s="17">
        <v>22</v>
      </c>
      <c r="S6" s="17">
        <f>P6/(Q6*R6)</f>
        <v>2.0661157024793389E-2</v>
      </c>
      <c r="T6" s="4"/>
      <c r="U6" s="4">
        <v>1</v>
      </c>
      <c r="V6" s="1">
        <v>10</v>
      </c>
      <c r="W6" s="4">
        <v>54.93</v>
      </c>
      <c r="X6" s="4">
        <v>10</v>
      </c>
      <c r="Y6" s="23">
        <f>X6/P$6</f>
        <v>1</v>
      </c>
      <c r="AA6" s="15">
        <f>AVERAGE(W6:W15)</f>
        <v>67.60799999999999</v>
      </c>
      <c r="AB6" s="15">
        <f>AVERAGEIF(W6:W15,"&gt;0")</f>
        <v>67.60799999999999</v>
      </c>
      <c r="AC6" s="21">
        <f>AVERAGE(Y6:Y15)</f>
        <v>0.97000000000000008</v>
      </c>
    </row>
    <row r="7" spans="1:29">
      <c r="A7" s="4">
        <v>10</v>
      </c>
      <c r="B7" s="17">
        <v>22</v>
      </c>
      <c r="C7" s="17">
        <v>22</v>
      </c>
      <c r="D7" s="17">
        <f>A7/(B7*C7)</f>
        <v>2.0661157024793389E-2</v>
      </c>
      <c r="F7" s="4">
        <v>2</v>
      </c>
      <c r="G7" s="1">
        <v>10</v>
      </c>
      <c r="H7" s="4">
        <v>86.62</v>
      </c>
      <c r="I7" s="4">
        <v>10</v>
      </c>
      <c r="J7" s="23">
        <f t="shared" ref="J7:J15" si="0">I7/A$6</f>
        <v>1</v>
      </c>
      <c r="U7" s="4">
        <v>2</v>
      </c>
      <c r="V7" s="1">
        <v>10</v>
      </c>
      <c r="W7" s="4">
        <v>74.400000000000006</v>
      </c>
      <c r="X7" s="4">
        <v>10</v>
      </c>
      <c r="Y7" s="23">
        <f t="shared" ref="Y7:Y15" si="1">X7/P$6</f>
        <v>1</v>
      </c>
    </row>
    <row r="8" spans="1:29">
      <c r="F8" s="4">
        <v>3</v>
      </c>
      <c r="G8" s="1">
        <v>10</v>
      </c>
      <c r="H8" s="4">
        <v>59.94</v>
      </c>
      <c r="I8" s="4">
        <v>10</v>
      </c>
      <c r="J8" s="23">
        <f t="shared" si="0"/>
        <v>1</v>
      </c>
      <c r="U8" s="4">
        <v>3</v>
      </c>
      <c r="V8" s="1">
        <v>10</v>
      </c>
      <c r="W8" s="4">
        <v>54.94</v>
      </c>
      <c r="X8" s="4">
        <v>10</v>
      </c>
      <c r="Y8" s="23">
        <f t="shared" si="1"/>
        <v>1</v>
      </c>
    </row>
    <row r="9" spans="1:29">
      <c r="A9" s="25" t="s">
        <v>15</v>
      </c>
      <c r="B9" s="25"/>
      <c r="F9" s="4">
        <v>4</v>
      </c>
      <c r="G9" s="1">
        <v>10</v>
      </c>
      <c r="H9" s="4">
        <v>25.47</v>
      </c>
      <c r="I9" s="4">
        <v>3</v>
      </c>
      <c r="J9" s="23">
        <f t="shared" si="0"/>
        <v>0.3</v>
      </c>
      <c r="P9" s="25" t="s">
        <v>15</v>
      </c>
      <c r="Q9" s="25"/>
      <c r="U9" s="4">
        <v>4</v>
      </c>
      <c r="V9" s="1">
        <v>10</v>
      </c>
      <c r="W9" s="4">
        <v>79.39</v>
      </c>
      <c r="X9" s="4">
        <v>10</v>
      </c>
      <c r="Y9" s="23">
        <f t="shared" si="1"/>
        <v>1</v>
      </c>
    </row>
    <row r="10" spans="1:29">
      <c r="A10" s="12">
        <v>1</v>
      </c>
      <c r="B10" s="13" t="s">
        <v>16</v>
      </c>
      <c r="F10" s="4">
        <v>5</v>
      </c>
      <c r="G10" s="1">
        <v>10</v>
      </c>
      <c r="H10" s="4">
        <v>49.93</v>
      </c>
      <c r="I10" s="4">
        <v>6</v>
      </c>
      <c r="J10" s="23">
        <f t="shared" si="0"/>
        <v>0.6</v>
      </c>
      <c r="P10" s="12">
        <v>1</v>
      </c>
      <c r="Q10" s="13" t="s">
        <v>16</v>
      </c>
      <c r="U10" s="4">
        <v>5</v>
      </c>
      <c r="V10" s="1">
        <v>10</v>
      </c>
      <c r="W10" s="4">
        <v>49.93</v>
      </c>
      <c r="X10" s="4">
        <v>8</v>
      </c>
      <c r="Y10" s="23">
        <f t="shared" si="1"/>
        <v>0.8</v>
      </c>
    </row>
    <row r="11" spans="1:29">
      <c r="F11" s="4">
        <v>6</v>
      </c>
      <c r="G11" s="1">
        <v>10</v>
      </c>
      <c r="H11" s="4">
        <v>30.47</v>
      </c>
      <c r="I11" s="4">
        <v>4</v>
      </c>
      <c r="J11" s="23">
        <f t="shared" si="0"/>
        <v>0.4</v>
      </c>
      <c r="U11" s="4">
        <v>6</v>
      </c>
      <c r="V11" s="1">
        <v>10</v>
      </c>
      <c r="W11" s="4">
        <v>86.62</v>
      </c>
      <c r="X11" s="4">
        <v>10</v>
      </c>
      <c r="Y11" s="23">
        <f t="shared" si="1"/>
        <v>1</v>
      </c>
    </row>
    <row r="12" spans="1:29">
      <c r="F12" s="4">
        <v>7</v>
      </c>
      <c r="G12" s="1">
        <v>10</v>
      </c>
      <c r="H12" s="4">
        <v>62.16</v>
      </c>
      <c r="I12" s="4">
        <v>9</v>
      </c>
      <c r="J12" s="23">
        <f t="shared" si="0"/>
        <v>0.9</v>
      </c>
      <c r="U12" s="4">
        <v>7</v>
      </c>
      <c r="V12" s="1">
        <v>10</v>
      </c>
      <c r="W12" s="4">
        <v>79.39</v>
      </c>
      <c r="X12" s="4">
        <v>10</v>
      </c>
      <c r="Y12" s="23">
        <f t="shared" si="1"/>
        <v>1</v>
      </c>
    </row>
    <row r="13" spans="1:29">
      <c r="F13" s="4">
        <v>8</v>
      </c>
      <c r="G13" s="1">
        <v>10</v>
      </c>
      <c r="H13" s="4">
        <v>49.92</v>
      </c>
      <c r="I13" s="4">
        <v>7</v>
      </c>
      <c r="J13" s="23">
        <f t="shared" si="0"/>
        <v>0.7</v>
      </c>
      <c r="U13" s="4">
        <v>8</v>
      </c>
      <c r="V13" s="1">
        <v>10</v>
      </c>
      <c r="W13" s="4">
        <v>74.38</v>
      </c>
      <c r="X13" s="4">
        <v>10</v>
      </c>
      <c r="Y13" s="23">
        <f t="shared" si="1"/>
        <v>1</v>
      </c>
    </row>
    <row r="14" spans="1:29">
      <c r="E14" s="8"/>
      <c r="F14" s="4">
        <v>9</v>
      </c>
      <c r="G14" s="1">
        <v>10</v>
      </c>
      <c r="H14" s="4">
        <v>49.92</v>
      </c>
      <c r="I14" s="4">
        <v>7</v>
      </c>
      <c r="J14" s="23">
        <f t="shared" si="0"/>
        <v>0.7</v>
      </c>
      <c r="T14" s="8"/>
      <c r="U14" s="4">
        <v>9</v>
      </c>
      <c r="V14" s="1">
        <v>10</v>
      </c>
      <c r="W14" s="4">
        <v>62.16</v>
      </c>
      <c r="X14" s="4">
        <v>10</v>
      </c>
      <c r="Y14" s="23">
        <f t="shared" si="1"/>
        <v>1</v>
      </c>
    </row>
    <row r="15" spans="1:29">
      <c r="F15" s="4">
        <v>10</v>
      </c>
      <c r="G15" s="1">
        <v>10</v>
      </c>
      <c r="H15" s="4">
        <v>42.71</v>
      </c>
      <c r="I15" s="4">
        <v>8</v>
      </c>
      <c r="J15" s="23">
        <f t="shared" si="0"/>
        <v>0.8</v>
      </c>
      <c r="U15" s="4">
        <v>10</v>
      </c>
      <c r="V15" s="1">
        <v>10</v>
      </c>
      <c r="W15" s="4">
        <v>59.94</v>
      </c>
      <c r="X15" s="4">
        <v>9</v>
      </c>
      <c r="Y15" s="23">
        <f t="shared" si="1"/>
        <v>0.9</v>
      </c>
    </row>
    <row r="16" spans="1:29">
      <c r="H16" s="1"/>
      <c r="K16" s="6"/>
      <c r="W16" s="1"/>
      <c r="Z16" s="6"/>
    </row>
    <row r="17" spans="1:29">
      <c r="H17" s="1"/>
      <c r="K17" s="6"/>
      <c r="W17" s="1"/>
      <c r="Z17" s="6"/>
    </row>
    <row r="18" spans="1:29" ht="60">
      <c r="A18" s="3" t="s">
        <v>4</v>
      </c>
      <c r="B18" s="3" t="s">
        <v>7</v>
      </c>
      <c r="C18" s="3" t="s">
        <v>8</v>
      </c>
      <c r="D18" s="3" t="s">
        <v>38</v>
      </c>
      <c r="F18" s="3" t="s">
        <v>5</v>
      </c>
      <c r="G18" s="7" t="s">
        <v>6</v>
      </c>
      <c r="H18" s="5" t="s">
        <v>1</v>
      </c>
      <c r="I18" s="5" t="s">
        <v>3</v>
      </c>
      <c r="J18" s="5" t="s">
        <v>2</v>
      </c>
      <c r="L18" s="14" t="s">
        <v>17</v>
      </c>
      <c r="M18" s="14" t="s">
        <v>18</v>
      </c>
      <c r="N18" s="14" t="s">
        <v>9</v>
      </c>
      <c r="P18" s="3" t="s">
        <v>4</v>
      </c>
      <c r="Q18" s="3" t="s">
        <v>7</v>
      </c>
      <c r="R18" s="3" t="s">
        <v>8</v>
      </c>
      <c r="S18" s="3" t="s">
        <v>38</v>
      </c>
      <c r="U18" s="3" t="s">
        <v>5</v>
      </c>
      <c r="V18" s="7" t="s">
        <v>6</v>
      </c>
      <c r="W18" s="5" t="s">
        <v>1</v>
      </c>
      <c r="X18" s="5" t="s">
        <v>3</v>
      </c>
      <c r="Y18" s="5" t="s">
        <v>2</v>
      </c>
      <c r="AA18" s="14" t="s">
        <v>17</v>
      </c>
      <c r="AB18" s="14" t="s">
        <v>18</v>
      </c>
      <c r="AC18" s="14" t="s">
        <v>9</v>
      </c>
    </row>
    <row r="19" spans="1:29">
      <c r="A19" s="4">
        <v>10</v>
      </c>
      <c r="B19" s="16">
        <v>30</v>
      </c>
      <c r="C19" s="16">
        <v>30</v>
      </c>
      <c r="D19" s="16">
        <f>A19/(B19*C19)</f>
        <v>1.1111111111111112E-2</v>
      </c>
      <c r="F19" s="4">
        <v>1</v>
      </c>
      <c r="G19" s="1">
        <v>15</v>
      </c>
      <c r="H19" s="4">
        <v>54.94</v>
      </c>
      <c r="I19" s="4">
        <v>10</v>
      </c>
      <c r="J19" s="23">
        <f>I19/A$19</f>
        <v>1</v>
      </c>
      <c r="L19" s="18">
        <f>AVERAGE(H19:H28)</f>
        <v>66.383999999999986</v>
      </c>
      <c r="M19" s="18">
        <f>AVERAGEIF(H19:H28,"&gt;0")</f>
        <v>66.383999999999986</v>
      </c>
      <c r="N19" s="22">
        <f>AVERAGE(J19:J28)</f>
        <v>0.99</v>
      </c>
      <c r="P19" s="4">
        <v>10</v>
      </c>
      <c r="Q19" s="17">
        <v>22</v>
      </c>
      <c r="R19" s="17">
        <v>22</v>
      </c>
      <c r="S19" s="17">
        <f>P19/(Q19*R19)</f>
        <v>2.0661157024793389E-2</v>
      </c>
      <c r="U19" s="4">
        <v>1</v>
      </c>
      <c r="V19" s="1">
        <v>15</v>
      </c>
      <c r="W19" s="4">
        <v>59.93</v>
      </c>
      <c r="X19" s="4">
        <v>10</v>
      </c>
      <c r="Y19" s="23">
        <f>X19/P$19</f>
        <v>1</v>
      </c>
      <c r="AA19" s="18">
        <f>AVERAGE(W19:W28)</f>
        <v>59.930999999999997</v>
      </c>
      <c r="AB19" s="18">
        <f>AVERAGEIF(W19:W28,"&gt;0")</f>
        <v>59.930999999999997</v>
      </c>
      <c r="AC19" s="22">
        <f>AVERAGE(Y19:Y28)</f>
        <v>1</v>
      </c>
    </row>
    <row r="20" spans="1:29">
      <c r="A20" s="4">
        <v>10</v>
      </c>
      <c r="B20" s="17">
        <v>22</v>
      </c>
      <c r="C20" s="17">
        <v>22</v>
      </c>
      <c r="D20" s="17">
        <f>A20/(B20*C20)</f>
        <v>2.0661157024793389E-2</v>
      </c>
      <c r="F20" s="4">
        <v>2</v>
      </c>
      <c r="G20" s="1">
        <v>15</v>
      </c>
      <c r="H20" s="4">
        <v>74.39</v>
      </c>
      <c r="I20" s="4">
        <v>10</v>
      </c>
      <c r="J20" s="23">
        <f t="shared" ref="J20:J28" si="2">I20/A$19</f>
        <v>1</v>
      </c>
      <c r="U20" s="4">
        <v>2</v>
      </c>
      <c r="V20" s="1">
        <v>15</v>
      </c>
      <c r="W20" s="4">
        <v>59.94</v>
      </c>
      <c r="X20" s="4">
        <v>10</v>
      </c>
      <c r="Y20" s="23">
        <f t="shared" ref="Y20:Y28" si="3">X20/P$19</f>
        <v>1</v>
      </c>
    </row>
    <row r="21" spans="1:29">
      <c r="F21" s="4">
        <v>3</v>
      </c>
      <c r="G21" s="1">
        <v>15</v>
      </c>
      <c r="H21" s="4">
        <v>49.93</v>
      </c>
      <c r="I21" s="4">
        <v>10</v>
      </c>
      <c r="J21" s="23">
        <f t="shared" si="2"/>
        <v>1</v>
      </c>
      <c r="U21" s="4">
        <v>3</v>
      </c>
      <c r="V21" s="1">
        <v>15</v>
      </c>
      <c r="W21" s="4">
        <v>59.93</v>
      </c>
      <c r="X21" s="4">
        <v>10</v>
      </c>
      <c r="Y21" s="23">
        <f t="shared" si="3"/>
        <v>1</v>
      </c>
    </row>
    <row r="22" spans="1:29">
      <c r="A22" s="25" t="s">
        <v>15</v>
      </c>
      <c r="B22" s="25"/>
      <c r="F22" s="4">
        <v>4</v>
      </c>
      <c r="G22" s="1">
        <v>15</v>
      </c>
      <c r="H22" s="4">
        <v>72.17</v>
      </c>
      <c r="I22" s="4">
        <v>10</v>
      </c>
      <c r="J22" s="23">
        <f t="shared" si="2"/>
        <v>1</v>
      </c>
      <c r="P22" s="25" t="s">
        <v>15</v>
      </c>
      <c r="Q22" s="25"/>
      <c r="U22" s="4">
        <v>4</v>
      </c>
      <c r="V22" s="1">
        <v>15</v>
      </c>
      <c r="W22" s="4">
        <v>59.93</v>
      </c>
      <c r="X22" s="4">
        <v>10</v>
      </c>
      <c r="Y22" s="23">
        <f t="shared" si="3"/>
        <v>1</v>
      </c>
    </row>
    <row r="23" spans="1:29">
      <c r="A23" s="12">
        <v>1</v>
      </c>
      <c r="B23" s="13" t="s">
        <v>16</v>
      </c>
      <c r="F23" s="4">
        <v>5</v>
      </c>
      <c r="G23" s="1">
        <v>15</v>
      </c>
      <c r="H23" s="4">
        <v>67.16</v>
      </c>
      <c r="I23" s="4">
        <v>10</v>
      </c>
      <c r="J23" s="23">
        <f t="shared" si="2"/>
        <v>1</v>
      </c>
      <c r="P23" s="12">
        <v>1</v>
      </c>
      <c r="Q23" s="13" t="s">
        <v>16</v>
      </c>
      <c r="U23" s="4">
        <v>5</v>
      </c>
      <c r="V23" s="1">
        <v>15</v>
      </c>
      <c r="W23" s="4">
        <v>59.93</v>
      </c>
      <c r="X23" s="4">
        <v>10</v>
      </c>
      <c r="Y23" s="23">
        <f t="shared" si="3"/>
        <v>1</v>
      </c>
    </row>
    <row r="24" spans="1:29">
      <c r="F24" s="4">
        <v>6</v>
      </c>
      <c r="G24" s="1">
        <v>15</v>
      </c>
      <c r="H24" s="4">
        <v>79.400000000000006</v>
      </c>
      <c r="I24" s="4">
        <v>10</v>
      </c>
      <c r="J24" s="23">
        <f t="shared" si="2"/>
        <v>1</v>
      </c>
      <c r="U24" s="4">
        <v>6</v>
      </c>
      <c r="V24" s="1">
        <v>15</v>
      </c>
      <c r="W24" s="4">
        <v>59.93</v>
      </c>
      <c r="X24" s="4">
        <v>10</v>
      </c>
      <c r="Y24" s="23">
        <f t="shared" si="3"/>
        <v>1</v>
      </c>
    </row>
    <row r="25" spans="1:29">
      <c r="F25" s="4">
        <v>7</v>
      </c>
      <c r="G25" s="1">
        <v>15</v>
      </c>
      <c r="H25" s="4">
        <v>74.400000000000006</v>
      </c>
      <c r="I25" s="4">
        <v>10</v>
      </c>
      <c r="J25" s="23">
        <f t="shared" si="2"/>
        <v>1</v>
      </c>
      <c r="U25" s="4">
        <v>7</v>
      </c>
      <c r="V25" s="1">
        <v>15</v>
      </c>
      <c r="W25" s="4">
        <v>59.93</v>
      </c>
      <c r="X25" s="4">
        <v>10</v>
      </c>
      <c r="Y25" s="23">
        <f t="shared" si="3"/>
        <v>1</v>
      </c>
    </row>
    <row r="26" spans="1:29">
      <c r="F26" s="4">
        <v>8</v>
      </c>
      <c r="G26" s="1">
        <v>15</v>
      </c>
      <c r="H26" s="4">
        <v>62.15</v>
      </c>
      <c r="I26" s="4">
        <v>10</v>
      </c>
      <c r="J26" s="23">
        <f t="shared" si="2"/>
        <v>1</v>
      </c>
      <c r="U26" s="4">
        <v>8</v>
      </c>
      <c r="V26" s="1">
        <v>15</v>
      </c>
      <c r="W26" s="4">
        <v>59.93</v>
      </c>
      <c r="X26" s="4">
        <v>10</v>
      </c>
      <c r="Y26" s="23">
        <f t="shared" si="3"/>
        <v>1</v>
      </c>
    </row>
    <row r="27" spans="1:29">
      <c r="F27" s="4">
        <v>9</v>
      </c>
      <c r="G27" s="1">
        <v>15</v>
      </c>
      <c r="H27" s="4">
        <v>74.38</v>
      </c>
      <c r="I27" s="4">
        <v>10</v>
      </c>
      <c r="J27" s="23">
        <f t="shared" si="2"/>
        <v>1</v>
      </c>
      <c r="U27" s="4">
        <v>9</v>
      </c>
      <c r="V27" s="1">
        <v>15</v>
      </c>
      <c r="W27" s="4">
        <v>59.93</v>
      </c>
      <c r="X27" s="4">
        <v>10</v>
      </c>
      <c r="Y27" s="23">
        <f t="shared" si="3"/>
        <v>1</v>
      </c>
    </row>
    <row r="28" spans="1:29">
      <c r="F28" s="4">
        <v>10</v>
      </c>
      <c r="G28" s="1">
        <v>15</v>
      </c>
      <c r="H28" s="4">
        <v>54.92</v>
      </c>
      <c r="I28" s="4">
        <v>9</v>
      </c>
      <c r="J28" s="23">
        <f t="shared" si="2"/>
        <v>0.9</v>
      </c>
      <c r="U28" s="4">
        <v>10</v>
      </c>
      <c r="V28" s="1">
        <v>15</v>
      </c>
      <c r="W28" s="4">
        <v>59.93</v>
      </c>
      <c r="X28" s="4">
        <v>10</v>
      </c>
      <c r="Y28" s="23">
        <f t="shared" si="3"/>
        <v>1</v>
      </c>
    </row>
  </sheetData>
  <mergeCells count="6">
    <mergeCell ref="A9:B9"/>
    <mergeCell ref="A22:B22"/>
    <mergeCell ref="P9:Q9"/>
    <mergeCell ref="P22:Q22"/>
    <mergeCell ref="P3:AC3"/>
    <mergeCell ref="B1:F1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28"/>
  <sheetViews>
    <sheetView workbookViewId="0">
      <selection activeCell="S9" sqref="S9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9" max="19" width="10.85546875" customWidth="1"/>
  </cols>
  <sheetData>
    <row r="1" spans="1:29" ht="24" thickBot="1">
      <c r="B1" s="55" t="s">
        <v>0</v>
      </c>
      <c r="C1" s="56"/>
      <c r="D1" s="56"/>
      <c r="E1" s="56"/>
      <c r="F1" s="57"/>
    </row>
    <row r="2" spans="1:29" ht="15.75" thickBot="1"/>
    <row r="3" spans="1:29" ht="21.75" thickBot="1">
      <c r="P3" s="27" t="s">
        <v>28</v>
      </c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9"/>
    </row>
    <row r="5" spans="1:29" ht="60">
      <c r="A5" s="3" t="s">
        <v>4</v>
      </c>
      <c r="B5" s="3" t="s">
        <v>7</v>
      </c>
      <c r="C5" s="3" t="s">
        <v>8</v>
      </c>
      <c r="D5" s="3" t="s">
        <v>38</v>
      </c>
      <c r="E5" s="2"/>
      <c r="F5" s="3" t="s">
        <v>5</v>
      </c>
      <c r="G5" s="7" t="s">
        <v>6</v>
      </c>
      <c r="H5" s="5" t="s">
        <v>1</v>
      </c>
      <c r="I5" s="5" t="s">
        <v>3</v>
      </c>
      <c r="J5" s="5" t="s">
        <v>2</v>
      </c>
      <c r="L5" s="9" t="s">
        <v>17</v>
      </c>
      <c r="M5" s="9" t="s">
        <v>18</v>
      </c>
      <c r="N5" s="9" t="s">
        <v>9</v>
      </c>
      <c r="P5" s="3" t="s">
        <v>4</v>
      </c>
      <c r="Q5" s="3" t="s">
        <v>7</v>
      </c>
      <c r="R5" s="3" t="s">
        <v>8</v>
      </c>
      <c r="S5" s="3" t="s">
        <v>38</v>
      </c>
      <c r="T5" s="2"/>
      <c r="U5" s="3" t="s">
        <v>5</v>
      </c>
      <c r="V5" s="7" t="s">
        <v>6</v>
      </c>
      <c r="W5" s="5" t="s">
        <v>1</v>
      </c>
      <c r="X5" s="5" t="s">
        <v>3</v>
      </c>
      <c r="Y5" s="5" t="s">
        <v>2</v>
      </c>
      <c r="AA5" s="9" t="s">
        <v>17</v>
      </c>
      <c r="AB5" s="9" t="s">
        <v>18</v>
      </c>
      <c r="AC5" s="9" t="s">
        <v>9</v>
      </c>
    </row>
    <row r="6" spans="1:29">
      <c r="A6" s="4">
        <v>30</v>
      </c>
      <c r="B6" s="16">
        <v>50</v>
      </c>
      <c r="C6" s="16">
        <v>50</v>
      </c>
      <c r="D6" s="16">
        <f>A6/(B6*C6)</f>
        <v>1.2E-2</v>
      </c>
      <c r="E6" s="4"/>
      <c r="F6" s="4">
        <v>1</v>
      </c>
      <c r="G6" s="1">
        <v>10</v>
      </c>
      <c r="H6" s="4">
        <v>147.78</v>
      </c>
      <c r="I6" s="4">
        <v>27</v>
      </c>
      <c r="J6" s="23">
        <f>I6/A$6</f>
        <v>0.9</v>
      </c>
      <c r="L6" s="15">
        <f>AVERAGE(H6:H15)</f>
        <v>108.196</v>
      </c>
      <c r="M6" s="15">
        <f>AVERAGEIF(H6:H15,"&gt;0")</f>
        <v>108.196</v>
      </c>
      <c r="N6" s="21">
        <f>AVERAGE(J6:J15)</f>
        <v>0.54666666666666675</v>
      </c>
      <c r="P6" s="4">
        <v>30</v>
      </c>
      <c r="Q6" s="17">
        <v>38</v>
      </c>
      <c r="R6" s="17">
        <v>38</v>
      </c>
      <c r="S6" s="17">
        <f>P6/(Q6*R6)</f>
        <v>2.077562326869806E-2</v>
      </c>
      <c r="T6" s="4"/>
      <c r="U6" s="4">
        <v>1</v>
      </c>
      <c r="V6" s="1">
        <v>10</v>
      </c>
      <c r="W6" s="4">
        <v>140.55000000000001</v>
      </c>
      <c r="X6" s="4">
        <v>30</v>
      </c>
      <c r="Y6" s="23">
        <f>X6/P$6</f>
        <v>1</v>
      </c>
      <c r="AA6" s="15">
        <f>AVERAGE(W6:W14)</f>
        <v>131.8411111111111</v>
      </c>
      <c r="AB6" s="15">
        <f>AVERAGEIF(W6:W14,"&gt;0")</f>
        <v>131.8411111111111</v>
      </c>
      <c r="AC6" s="21">
        <f>AVERAGE(Y6:Y15)</f>
        <v>0.97666666666666679</v>
      </c>
    </row>
    <row r="7" spans="1:29">
      <c r="A7" s="4">
        <v>30</v>
      </c>
      <c r="B7" s="17">
        <v>38</v>
      </c>
      <c r="C7" s="17">
        <v>38</v>
      </c>
      <c r="D7" s="17">
        <f>A7/(B7*C7)</f>
        <v>2.077562326869806E-2</v>
      </c>
      <c r="F7" s="4">
        <v>2</v>
      </c>
      <c r="G7" s="1">
        <v>10</v>
      </c>
      <c r="H7" s="4">
        <v>152.78</v>
      </c>
      <c r="I7" s="4">
        <v>20</v>
      </c>
      <c r="J7" s="23">
        <f t="shared" ref="J7:J15" si="0">I7/A$6</f>
        <v>0.66666666666666663</v>
      </c>
      <c r="U7" s="4">
        <v>2</v>
      </c>
      <c r="V7" s="1">
        <v>10</v>
      </c>
      <c r="W7" s="4">
        <v>116.1</v>
      </c>
      <c r="X7" s="4">
        <v>30</v>
      </c>
      <c r="Y7" s="23">
        <f t="shared" ref="Y7:Y15" si="1">X7/P$6</f>
        <v>1</v>
      </c>
    </row>
    <row r="8" spans="1:29">
      <c r="F8" s="4">
        <v>3</v>
      </c>
      <c r="G8" s="1">
        <v>10</v>
      </c>
      <c r="H8" s="4">
        <v>128.32</v>
      </c>
      <c r="I8" s="4">
        <v>28</v>
      </c>
      <c r="J8" s="23">
        <f t="shared" si="0"/>
        <v>0.93333333333333335</v>
      </c>
      <c r="U8" s="4">
        <v>3</v>
      </c>
      <c r="V8" s="1">
        <v>10</v>
      </c>
      <c r="W8" s="4">
        <v>91.63</v>
      </c>
      <c r="X8" s="4">
        <v>28</v>
      </c>
      <c r="Y8" s="23">
        <f t="shared" si="1"/>
        <v>0.93333333333333335</v>
      </c>
    </row>
    <row r="9" spans="1:29">
      <c r="A9" s="25" t="s">
        <v>15</v>
      </c>
      <c r="B9" s="25"/>
      <c r="F9" s="4">
        <v>4</v>
      </c>
      <c r="G9" s="1">
        <v>10</v>
      </c>
      <c r="H9" s="4">
        <v>74.400000000000006</v>
      </c>
      <c r="I9" s="4">
        <v>9</v>
      </c>
      <c r="J9" s="23">
        <f t="shared" si="0"/>
        <v>0.3</v>
      </c>
      <c r="P9" s="25" t="s">
        <v>15</v>
      </c>
      <c r="Q9" s="25"/>
      <c r="U9" s="4">
        <v>4</v>
      </c>
      <c r="V9" s="1">
        <v>10</v>
      </c>
      <c r="W9" s="4">
        <v>152.79</v>
      </c>
      <c r="X9" s="4">
        <v>29</v>
      </c>
      <c r="Y9" s="23">
        <f t="shared" si="1"/>
        <v>0.96666666666666667</v>
      </c>
    </row>
    <row r="10" spans="1:29">
      <c r="A10" s="12">
        <v>1</v>
      </c>
      <c r="B10" s="13" t="s">
        <v>16</v>
      </c>
      <c r="F10" s="4">
        <v>5</v>
      </c>
      <c r="G10" s="1">
        <v>10</v>
      </c>
      <c r="H10" s="4">
        <v>91.64</v>
      </c>
      <c r="I10" s="4">
        <v>10</v>
      </c>
      <c r="J10" s="23">
        <f t="shared" si="0"/>
        <v>0.33333333333333331</v>
      </c>
      <c r="P10" s="12">
        <v>1</v>
      </c>
      <c r="Q10" s="13" t="s">
        <v>16</v>
      </c>
      <c r="U10" s="4">
        <v>5</v>
      </c>
      <c r="V10" s="1">
        <v>10</v>
      </c>
      <c r="W10" s="4">
        <v>206.72</v>
      </c>
      <c r="X10" s="4">
        <v>30</v>
      </c>
      <c r="Y10" s="23">
        <f t="shared" si="1"/>
        <v>1</v>
      </c>
    </row>
    <row r="11" spans="1:29">
      <c r="F11" s="4">
        <v>6</v>
      </c>
      <c r="G11" s="1">
        <v>10</v>
      </c>
      <c r="H11" s="4">
        <v>86.61</v>
      </c>
      <c r="I11" s="4">
        <v>11</v>
      </c>
      <c r="J11" s="23">
        <f t="shared" si="0"/>
        <v>0.36666666666666664</v>
      </c>
      <c r="U11" s="4">
        <v>6</v>
      </c>
      <c r="V11" s="1">
        <v>10</v>
      </c>
      <c r="W11" s="4">
        <v>140.54</v>
      </c>
      <c r="X11" s="4">
        <v>30</v>
      </c>
      <c r="Y11" s="23">
        <f t="shared" si="1"/>
        <v>1</v>
      </c>
    </row>
    <row r="12" spans="1:29">
      <c r="F12" s="4">
        <v>7</v>
      </c>
      <c r="G12" s="1">
        <v>10</v>
      </c>
      <c r="H12" s="4">
        <v>172.25</v>
      </c>
      <c r="I12" s="4">
        <v>26</v>
      </c>
      <c r="J12" s="23">
        <f t="shared" si="0"/>
        <v>0.8666666666666667</v>
      </c>
      <c r="U12" s="4">
        <v>7</v>
      </c>
      <c r="V12" s="1">
        <v>10</v>
      </c>
      <c r="W12" s="4">
        <v>98.85</v>
      </c>
      <c r="X12" s="4">
        <v>30</v>
      </c>
      <c r="Y12" s="23">
        <f t="shared" si="1"/>
        <v>1</v>
      </c>
    </row>
    <row r="13" spans="1:29">
      <c r="F13" s="4">
        <v>8</v>
      </c>
      <c r="G13" s="1">
        <v>10</v>
      </c>
      <c r="H13" s="4">
        <v>30.47</v>
      </c>
      <c r="I13" s="4">
        <v>4</v>
      </c>
      <c r="J13" s="23">
        <f t="shared" si="0"/>
        <v>0.13333333333333333</v>
      </c>
      <c r="U13" s="4">
        <v>8</v>
      </c>
      <c r="V13" s="1">
        <v>10</v>
      </c>
      <c r="W13" s="4">
        <v>128.32</v>
      </c>
      <c r="X13" s="4">
        <v>30</v>
      </c>
      <c r="Y13" s="23">
        <f t="shared" si="1"/>
        <v>1</v>
      </c>
    </row>
    <row r="14" spans="1:29">
      <c r="F14" s="4">
        <v>9</v>
      </c>
      <c r="G14" s="1">
        <v>10</v>
      </c>
      <c r="H14" s="4">
        <v>111.08</v>
      </c>
      <c r="I14" s="4">
        <v>14</v>
      </c>
      <c r="J14" s="23">
        <f t="shared" si="0"/>
        <v>0.46666666666666667</v>
      </c>
      <c r="U14" s="4">
        <v>9</v>
      </c>
      <c r="V14" s="1">
        <v>10</v>
      </c>
      <c r="W14" s="4">
        <v>111.07</v>
      </c>
      <c r="X14" s="4">
        <v>29</v>
      </c>
      <c r="Y14" s="23">
        <f t="shared" si="1"/>
        <v>0.96666666666666667</v>
      </c>
    </row>
    <row r="15" spans="1:29">
      <c r="F15" s="4">
        <v>10</v>
      </c>
      <c r="G15" s="1">
        <v>10</v>
      </c>
      <c r="H15" s="4">
        <v>86.63</v>
      </c>
      <c r="I15" s="4">
        <v>15</v>
      </c>
      <c r="J15" s="23">
        <f t="shared" si="0"/>
        <v>0.5</v>
      </c>
      <c r="U15" s="4">
        <v>10</v>
      </c>
      <c r="V15" s="1">
        <v>10</v>
      </c>
      <c r="W15" s="4">
        <v>170.02</v>
      </c>
      <c r="X15" s="4">
        <v>27</v>
      </c>
      <c r="Y15" s="23">
        <f t="shared" si="1"/>
        <v>0.9</v>
      </c>
    </row>
    <row r="16" spans="1:29">
      <c r="H16" s="1"/>
      <c r="K16" s="6"/>
      <c r="W16" s="1"/>
      <c r="Z16" s="6"/>
    </row>
    <row r="17" spans="1:29">
      <c r="H17" s="1"/>
      <c r="K17" s="6"/>
      <c r="W17" s="1"/>
      <c r="Z17" s="6"/>
    </row>
    <row r="18" spans="1:29" ht="60">
      <c r="A18" s="3" t="s">
        <v>4</v>
      </c>
      <c r="B18" s="3" t="s">
        <v>7</v>
      </c>
      <c r="C18" s="3" t="s">
        <v>8</v>
      </c>
      <c r="D18" s="3" t="s">
        <v>38</v>
      </c>
      <c r="F18" s="3" t="s">
        <v>5</v>
      </c>
      <c r="G18" s="7" t="s">
        <v>6</v>
      </c>
      <c r="H18" s="5" t="s">
        <v>1</v>
      </c>
      <c r="I18" s="5" t="s">
        <v>3</v>
      </c>
      <c r="J18" s="5" t="s">
        <v>2</v>
      </c>
      <c r="L18" s="14" t="s">
        <v>17</v>
      </c>
      <c r="M18" s="14" t="s">
        <v>18</v>
      </c>
      <c r="N18" s="14" t="s">
        <v>9</v>
      </c>
      <c r="P18" s="3" t="s">
        <v>4</v>
      </c>
      <c r="Q18" s="3" t="s">
        <v>7</v>
      </c>
      <c r="R18" s="3" t="s">
        <v>8</v>
      </c>
      <c r="S18" s="3" t="s">
        <v>38</v>
      </c>
      <c r="U18" s="3" t="s">
        <v>5</v>
      </c>
      <c r="V18" s="7" t="s">
        <v>6</v>
      </c>
      <c r="W18" s="5" t="s">
        <v>1</v>
      </c>
      <c r="X18" s="5" t="s">
        <v>3</v>
      </c>
      <c r="Y18" s="5" t="s">
        <v>2</v>
      </c>
      <c r="AA18" s="14" t="s">
        <v>17</v>
      </c>
      <c r="AB18" s="14" t="s">
        <v>18</v>
      </c>
      <c r="AC18" s="14" t="s">
        <v>9</v>
      </c>
    </row>
    <row r="19" spans="1:29">
      <c r="A19" s="4">
        <v>30</v>
      </c>
      <c r="B19" s="16">
        <v>50</v>
      </c>
      <c r="C19" s="16">
        <v>50</v>
      </c>
      <c r="D19" s="16">
        <f>A19/(B19*C19)</f>
        <v>1.2E-2</v>
      </c>
      <c r="F19" s="4">
        <v>1</v>
      </c>
      <c r="G19" s="1">
        <v>15</v>
      </c>
      <c r="H19" s="4">
        <v>98.86</v>
      </c>
      <c r="I19" s="4">
        <v>30</v>
      </c>
      <c r="J19" s="23">
        <f>I19/A$19</f>
        <v>1</v>
      </c>
      <c r="L19" s="18">
        <f>AVERAGE(H19:H28)</f>
        <v>114.86799999999998</v>
      </c>
      <c r="M19" s="18">
        <f>AVERAGEIF(H19:H28,"&gt;0")</f>
        <v>114.86799999999998</v>
      </c>
      <c r="N19" s="22">
        <f>AVERAGE(J19:J28)</f>
        <v>1</v>
      </c>
      <c r="P19" s="4">
        <v>30</v>
      </c>
      <c r="Q19" s="17">
        <v>38</v>
      </c>
      <c r="R19" s="17">
        <v>38</v>
      </c>
      <c r="S19" s="17">
        <f>P19/(Q19*R19)</f>
        <v>2.077562326869806E-2</v>
      </c>
      <c r="U19" s="4">
        <v>1</v>
      </c>
      <c r="V19" s="1">
        <v>15</v>
      </c>
      <c r="W19" s="4">
        <v>79.400000000000006</v>
      </c>
      <c r="X19" s="4">
        <v>30</v>
      </c>
      <c r="Y19" s="23">
        <f>X19/P$19</f>
        <v>1</v>
      </c>
      <c r="AA19" s="18">
        <f>AVERAGE(W19:W28)</f>
        <v>90.794999999999987</v>
      </c>
      <c r="AB19" s="18">
        <f>AVERAGEIF(W19:W28,"&gt;0")</f>
        <v>90.794999999999987</v>
      </c>
      <c r="AC19" s="22">
        <f>AVERAGE(Y19:Y28)</f>
        <v>1</v>
      </c>
    </row>
    <row r="20" spans="1:29">
      <c r="A20" s="4">
        <v>30</v>
      </c>
      <c r="B20" s="17">
        <v>38</v>
      </c>
      <c r="C20" s="17">
        <v>38</v>
      </c>
      <c r="D20" s="17">
        <f>A20/(B20*C20)</f>
        <v>2.077562326869806E-2</v>
      </c>
      <c r="F20" s="4">
        <v>2</v>
      </c>
      <c r="G20" s="1">
        <v>15</v>
      </c>
      <c r="H20" s="4">
        <v>116.09</v>
      </c>
      <c r="I20" s="4">
        <v>30</v>
      </c>
      <c r="J20" s="23">
        <f t="shared" ref="J20:J28" si="2">I20/A$19</f>
        <v>1</v>
      </c>
      <c r="U20" s="4">
        <v>2</v>
      </c>
      <c r="V20" s="1">
        <v>15</v>
      </c>
      <c r="W20" s="4">
        <v>84.4</v>
      </c>
      <c r="X20" s="4">
        <v>30</v>
      </c>
      <c r="Y20" s="23">
        <f t="shared" ref="Y20:Y28" si="3">X20/P$19</f>
        <v>1</v>
      </c>
    </row>
    <row r="21" spans="1:29">
      <c r="F21" s="4">
        <v>3</v>
      </c>
      <c r="G21" s="1">
        <v>15</v>
      </c>
      <c r="H21" s="4">
        <v>77.17</v>
      </c>
      <c r="I21" s="4">
        <v>30</v>
      </c>
      <c r="J21" s="23">
        <f t="shared" si="2"/>
        <v>1</v>
      </c>
      <c r="U21" s="4">
        <v>3</v>
      </c>
      <c r="V21" s="1">
        <v>15</v>
      </c>
      <c r="W21" s="4">
        <v>87.17</v>
      </c>
      <c r="X21" s="4">
        <v>30</v>
      </c>
      <c r="Y21" s="23">
        <f t="shared" si="3"/>
        <v>1</v>
      </c>
    </row>
    <row r="22" spans="1:29">
      <c r="A22" s="25" t="s">
        <v>15</v>
      </c>
      <c r="B22" s="25"/>
      <c r="F22" s="4">
        <v>4</v>
      </c>
      <c r="G22" s="1">
        <v>15</v>
      </c>
      <c r="H22" s="4">
        <v>103.86</v>
      </c>
      <c r="I22" s="4">
        <v>30</v>
      </c>
      <c r="J22" s="23">
        <f t="shared" si="2"/>
        <v>1</v>
      </c>
      <c r="P22" s="25" t="s">
        <v>15</v>
      </c>
      <c r="Q22" s="25"/>
      <c r="U22" s="4">
        <v>4</v>
      </c>
      <c r="V22" s="1">
        <v>15</v>
      </c>
      <c r="W22" s="4">
        <v>96.63</v>
      </c>
      <c r="X22" s="4">
        <v>30</v>
      </c>
      <c r="Y22" s="23">
        <f t="shared" si="3"/>
        <v>1</v>
      </c>
    </row>
    <row r="23" spans="1:29">
      <c r="A23" s="12">
        <v>1</v>
      </c>
      <c r="B23" s="13" t="s">
        <v>16</v>
      </c>
      <c r="F23" s="4">
        <v>5</v>
      </c>
      <c r="G23" s="1">
        <v>15</v>
      </c>
      <c r="H23" s="4">
        <v>177.25</v>
      </c>
      <c r="I23" s="4">
        <v>30</v>
      </c>
      <c r="J23" s="23">
        <f t="shared" si="2"/>
        <v>1</v>
      </c>
      <c r="P23" s="12">
        <v>1</v>
      </c>
      <c r="Q23" s="13" t="s">
        <v>16</v>
      </c>
      <c r="U23" s="4">
        <v>5</v>
      </c>
      <c r="V23" s="1">
        <v>15</v>
      </c>
      <c r="W23" s="4">
        <v>96.63</v>
      </c>
      <c r="X23" s="4">
        <v>30</v>
      </c>
      <c r="Y23" s="23">
        <f t="shared" si="3"/>
        <v>1</v>
      </c>
    </row>
    <row r="24" spans="1:29">
      <c r="F24" s="4">
        <v>6</v>
      </c>
      <c r="G24" s="1">
        <v>15</v>
      </c>
      <c r="H24" s="4">
        <v>121.09</v>
      </c>
      <c r="I24" s="4">
        <v>30</v>
      </c>
      <c r="J24" s="23">
        <f t="shared" si="2"/>
        <v>1</v>
      </c>
      <c r="U24" s="4">
        <v>6</v>
      </c>
      <c r="V24" s="1">
        <v>15</v>
      </c>
      <c r="W24" s="4">
        <v>101.64</v>
      </c>
      <c r="X24" s="4">
        <v>30</v>
      </c>
      <c r="Y24" s="23">
        <f t="shared" si="3"/>
        <v>1</v>
      </c>
    </row>
    <row r="25" spans="1:29">
      <c r="F25" s="4">
        <v>7</v>
      </c>
      <c r="G25" s="1">
        <v>15</v>
      </c>
      <c r="H25" s="4">
        <v>98.86</v>
      </c>
      <c r="I25" s="4">
        <v>30</v>
      </c>
      <c r="J25" s="23">
        <f t="shared" si="2"/>
        <v>1</v>
      </c>
      <c r="U25" s="4">
        <v>7</v>
      </c>
      <c r="V25" s="1">
        <v>15</v>
      </c>
      <c r="W25" s="4">
        <v>84.41</v>
      </c>
      <c r="X25" s="4">
        <v>30</v>
      </c>
      <c r="Y25" s="23">
        <f t="shared" si="3"/>
        <v>1</v>
      </c>
    </row>
    <row r="26" spans="1:29">
      <c r="F26" s="4">
        <v>8</v>
      </c>
      <c r="G26" s="1">
        <v>15</v>
      </c>
      <c r="H26" s="4">
        <v>145.57</v>
      </c>
      <c r="I26" s="4">
        <v>30</v>
      </c>
      <c r="J26" s="23">
        <f t="shared" si="2"/>
        <v>1</v>
      </c>
      <c r="U26" s="4">
        <v>8</v>
      </c>
      <c r="V26" s="1">
        <v>15</v>
      </c>
      <c r="W26" s="4">
        <v>89.4</v>
      </c>
      <c r="X26" s="4">
        <v>30</v>
      </c>
      <c r="Y26" s="23">
        <f t="shared" si="3"/>
        <v>1</v>
      </c>
    </row>
    <row r="27" spans="1:29">
      <c r="F27" s="4">
        <v>9</v>
      </c>
      <c r="G27" s="1">
        <v>15</v>
      </c>
      <c r="H27" s="4">
        <v>98.85</v>
      </c>
      <c r="I27" s="4">
        <v>30</v>
      </c>
      <c r="J27" s="23">
        <f t="shared" si="2"/>
        <v>1</v>
      </c>
      <c r="U27" s="4">
        <v>9</v>
      </c>
      <c r="V27" s="1">
        <v>15</v>
      </c>
      <c r="W27" s="4">
        <v>86.64</v>
      </c>
      <c r="X27" s="4">
        <v>30</v>
      </c>
      <c r="Y27" s="23">
        <f t="shared" si="3"/>
        <v>1</v>
      </c>
    </row>
    <row r="28" spans="1:29">
      <c r="F28" s="4">
        <v>10</v>
      </c>
      <c r="G28" s="1">
        <v>15</v>
      </c>
      <c r="H28" s="4">
        <v>111.08</v>
      </c>
      <c r="I28" s="4">
        <v>30</v>
      </c>
      <c r="J28" s="23">
        <f t="shared" si="2"/>
        <v>1</v>
      </c>
      <c r="U28" s="4">
        <v>10</v>
      </c>
      <c r="V28" s="1">
        <v>15</v>
      </c>
      <c r="W28" s="4">
        <v>101.63</v>
      </c>
      <c r="X28" s="4">
        <v>30</v>
      </c>
      <c r="Y28" s="23">
        <f t="shared" si="3"/>
        <v>1</v>
      </c>
    </row>
  </sheetData>
  <mergeCells count="6">
    <mergeCell ref="A9:B9"/>
    <mergeCell ref="A22:B22"/>
    <mergeCell ref="P9:Q9"/>
    <mergeCell ref="P22:Q22"/>
    <mergeCell ref="P3:AC3"/>
    <mergeCell ref="B1:F1"/>
  </mergeCell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28"/>
  <sheetViews>
    <sheetView workbookViewId="0">
      <selection activeCell="S9" sqref="S9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9" max="19" width="10.85546875" customWidth="1"/>
  </cols>
  <sheetData>
    <row r="1" spans="1:29" ht="24" thickBot="1">
      <c r="B1" s="55" t="s">
        <v>0</v>
      </c>
      <c r="C1" s="56"/>
      <c r="D1" s="56"/>
      <c r="E1" s="56"/>
      <c r="F1" s="57"/>
    </row>
    <row r="2" spans="1:29" ht="15.75" thickBot="1"/>
    <row r="3" spans="1:29" ht="21.75" thickBot="1">
      <c r="P3" s="27" t="s">
        <v>28</v>
      </c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9"/>
    </row>
    <row r="5" spans="1:29" ht="60">
      <c r="A5" s="3" t="s">
        <v>4</v>
      </c>
      <c r="B5" s="3" t="s">
        <v>7</v>
      </c>
      <c r="C5" s="3" t="s">
        <v>8</v>
      </c>
      <c r="D5" s="3" t="s">
        <v>38</v>
      </c>
      <c r="E5" s="2"/>
      <c r="F5" s="3" t="s">
        <v>5</v>
      </c>
      <c r="G5" s="7" t="s">
        <v>6</v>
      </c>
      <c r="H5" s="5" t="s">
        <v>1</v>
      </c>
      <c r="I5" s="5" t="s">
        <v>3</v>
      </c>
      <c r="J5" s="5" t="s">
        <v>2</v>
      </c>
      <c r="L5" s="9" t="s">
        <v>17</v>
      </c>
      <c r="M5" s="9" t="s">
        <v>18</v>
      </c>
      <c r="N5" s="9" t="s">
        <v>9</v>
      </c>
      <c r="P5" s="3" t="s">
        <v>4</v>
      </c>
      <c r="Q5" s="3" t="s">
        <v>7</v>
      </c>
      <c r="R5" s="3" t="s">
        <v>8</v>
      </c>
      <c r="S5" s="3" t="s">
        <v>38</v>
      </c>
      <c r="T5" s="2"/>
      <c r="U5" s="3" t="s">
        <v>5</v>
      </c>
      <c r="V5" s="7" t="s">
        <v>6</v>
      </c>
      <c r="W5" s="5" t="s">
        <v>1</v>
      </c>
      <c r="X5" s="5" t="s">
        <v>3</v>
      </c>
      <c r="Y5" s="5" t="s">
        <v>2</v>
      </c>
      <c r="AA5" s="9" t="s">
        <v>17</v>
      </c>
      <c r="AB5" s="9" t="s">
        <v>18</v>
      </c>
      <c r="AC5" s="9" t="s">
        <v>9</v>
      </c>
    </row>
    <row r="6" spans="1:29">
      <c r="A6" s="4">
        <v>50</v>
      </c>
      <c r="B6" s="16">
        <v>50</v>
      </c>
      <c r="C6" s="16">
        <v>50</v>
      </c>
      <c r="D6" s="16">
        <f>A6/(B6*C6)</f>
        <v>0.02</v>
      </c>
      <c r="E6" s="4"/>
      <c r="F6" s="4">
        <v>1</v>
      </c>
      <c r="G6" s="1">
        <v>10</v>
      </c>
      <c r="H6" s="4">
        <v>128.32</v>
      </c>
      <c r="I6" s="4">
        <v>46</v>
      </c>
      <c r="J6" s="23">
        <f>I6/A$6</f>
        <v>0.92</v>
      </c>
      <c r="L6" s="15">
        <f>AVERAGE(H6:H15)</f>
        <v>121.60799999999999</v>
      </c>
      <c r="M6" s="15">
        <f>AVERAGEIF(H6:H15,"&gt;0")</f>
        <v>135.12</v>
      </c>
      <c r="N6" s="21">
        <f>AVERAGE(J6:J15)</f>
        <v>0.81600000000000006</v>
      </c>
      <c r="P6" s="1">
        <v>50</v>
      </c>
      <c r="Q6" s="17">
        <v>50</v>
      </c>
      <c r="R6" s="17">
        <v>50</v>
      </c>
      <c r="S6" s="17">
        <f>P6/(Q6*R6)</f>
        <v>0.02</v>
      </c>
      <c r="T6" s="4"/>
      <c r="U6" s="4">
        <v>1</v>
      </c>
      <c r="V6" s="1">
        <v>10</v>
      </c>
      <c r="W6" s="4">
        <v>128.32</v>
      </c>
      <c r="X6" s="4">
        <v>46</v>
      </c>
      <c r="Y6" s="23">
        <f>X6/P$6</f>
        <v>0.92</v>
      </c>
      <c r="AA6" s="15">
        <f>AVERAGE(W6:W15)</f>
        <v>121.60799999999999</v>
      </c>
      <c r="AB6" s="15">
        <f>AVERAGEIF(W6:W15,"&gt;0")</f>
        <v>135.12</v>
      </c>
      <c r="AC6" s="21">
        <f>AVERAGE(Y6:Y15)</f>
        <v>0.81600000000000006</v>
      </c>
    </row>
    <row r="7" spans="1:29">
      <c r="A7" s="1">
        <v>50</v>
      </c>
      <c r="B7" s="17">
        <v>50</v>
      </c>
      <c r="C7" s="17">
        <v>50</v>
      </c>
      <c r="D7" s="17">
        <f>A7/(B7*C7)</f>
        <v>0.02</v>
      </c>
      <c r="F7" s="4">
        <v>2</v>
      </c>
      <c r="G7" s="1">
        <v>10</v>
      </c>
      <c r="H7" s="4">
        <v>140.57</v>
      </c>
      <c r="I7" s="4">
        <v>50</v>
      </c>
      <c r="J7" s="23">
        <f t="shared" ref="J7:J15" si="0">I7/A$6</f>
        <v>1</v>
      </c>
      <c r="U7" s="4">
        <v>2</v>
      </c>
      <c r="V7" s="1">
        <v>10</v>
      </c>
      <c r="W7" s="4">
        <v>140.57</v>
      </c>
      <c r="X7" s="4">
        <v>50</v>
      </c>
      <c r="Y7" s="23">
        <f t="shared" ref="Y7:Y15" si="1">X7/P$6</f>
        <v>1</v>
      </c>
    </row>
    <row r="8" spans="1:29">
      <c r="F8" s="4">
        <v>3</v>
      </c>
      <c r="G8" s="1">
        <v>10</v>
      </c>
      <c r="H8" s="4">
        <v>116.09</v>
      </c>
      <c r="I8" s="4">
        <v>49</v>
      </c>
      <c r="J8" s="23">
        <f t="shared" si="0"/>
        <v>0.98</v>
      </c>
      <c r="U8" s="4">
        <v>3</v>
      </c>
      <c r="V8" s="1">
        <v>10</v>
      </c>
      <c r="W8" s="4">
        <v>116.09</v>
      </c>
      <c r="X8" s="4">
        <v>49</v>
      </c>
      <c r="Y8" s="23">
        <f t="shared" si="1"/>
        <v>0.98</v>
      </c>
    </row>
    <row r="9" spans="1:29">
      <c r="A9" s="25" t="s">
        <v>15</v>
      </c>
      <c r="B9" s="25"/>
      <c r="F9" s="4">
        <v>4</v>
      </c>
      <c r="G9" s="1">
        <v>10</v>
      </c>
      <c r="H9" s="4">
        <v>116.09</v>
      </c>
      <c r="I9" s="4">
        <v>40</v>
      </c>
      <c r="J9" s="23">
        <f t="shared" si="0"/>
        <v>0.8</v>
      </c>
      <c r="P9" s="25" t="s">
        <v>15</v>
      </c>
      <c r="Q9" s="25"/>
      <c r="U9" s="4">
        <v>4</v>
      </c>
      <c r="V9" s="1">
        <v>10</v>
      </c>
      <c r="W9" s="4">
        <v>116.09</v>
      </c>
      <c r="X9" s="4">
        <v>40</v>
      </c>
      <c r="Y9" s="23">
        <f t="shared" si="1"/>
        <v>0.8</v>
      </c>
    </row>
    <row r="10" spans="1:29">
      <c r="A10" s="12">
        <v>1</v>
      </c>
      <c r="B10" s="13" t="s">
        <v>16</v>
      </c>
      <c r="F10" s="4">
        <v>5</v>
      </c>
      <c r="G10" s="1">
        <v>10</v>
      </c>
      <c r="H10" s="4">
        <v>111.1</v>
      </c>
      <c r="I10" s="4">
        <v>37</v>
      </c>
      <c r="J10" s="23">
        <f t="shared" si="0"/>
        <v>0.74</v>
      </c>
      <c r="P10" s="12">
        <v>1</v>
      </c>
      <c r="Q10" s="13" t="s">
        <v>16</v>
      </c>
      <c r="U10" s="4">
        <v>5</v>
      </c>
      <c r="V10" s="1">
        <v>10</v>
      </c>
      <c r="W10" s="4">
        <v>111.1</v>
      </c>
      <c r="X10" s="4">
        <v>37</v>
      </c>
      <c r="Y10" s="23">
        <f t="shared" si="1"/>
        <v>0.74</v>
      </c>
    </row>
    <row r="11" spans="1:29">
      <c r="F11" s="4">
        <v>6</v>
      </c>
      <c r="G11" s="1">
        <v>10</v>
      </c>
      <c r="H11" s="4">
        <v>0</v>
      </c>
      <c r="I11" s="4">
        <v>1</v>
      </c>
      <c r="J11" s="23">
        <f t="shared" si="0"/>
        <v>0.02</v>
      </c>
      <c r="U11" s="4">
        <v>6</v>
      </c>
      <c r="V11" s="1">
        <v>10</v>
      </c>
      <c r="W11" s="4">
        <v>0</v>
      </c>
      <c r="X11" s="4">
        <v>1</v>
      </c>
      <c r="Y11" s="23">
        <f t="shared" si="1"/>
        <v>0.02</v>
      </c>
    </row>
    <row r="12" spans="1:29">
      <c r="F12" s="4">
        <v>7</v>
      </c>
      <c r="G12" s="1">
        <v>10</v>
      </c>
      <c r="H12" s="4">
        <v>162.80000000000001</v>
      </c>
      <c r="I12" s="4">
        <v>48</v>
      </c>
      <c r="J12" s="23">
        <f t="shared" si="0"/>
        <v>0.96</v>
      </c>
      <c r="U12" s="4">
        <v>7</v>
      </c>
      <c r="V12" s="1">
        <v>10</v>
      </c>
      <c r="W12" s="4">
        <v>162.80000000000001</v>
      </c>
      <c r="X12" s="4">
        <v>48</v>
      </c>
      <c r="Y12" s="23">
        <f t="shared" si="1"/>
        <v>0.96</v>
      </c>
    </row>
    <row r="13" spans="1:29">
      <c r="F13" s="4">
        <v>8</v>
      </c>
      <c r="G13" s="1">
        <v>10</v>
      </c>
      <c r="H13" s="4">
        <v>152.77000000000001</v>
      </c>
      <c r="I13" s="4">
        <v>42</v>
      </c>
      <c r="J13" s="23">
        <f t="shared" si="0"/>
        <v>0.84</v>
      </c>
      <c r="U13" s="4">
        <v>8</v>
      </c>
      <c r="V13" s="1">
        <v>10</v>
      </c>
      <c r="W13" s="4">
        <v>152.77000000000001</v>
      </c>
      <c r="X13" s="4">
        <v>42</v>
      </c>
      <c r="Y13" s="23">
        <f t="shared" si="1"/>
        <v>0.84</v>
      </c>
    </row>
    <row r="14" spans="1:29">
      <c r="F14" s="4">
        <v>9</v>
      </c>
      <c r="G14" s="1">
        <v>10</v>
      </c>
      <c r="H14" s="4">
        <v>147.79</v>
      </c>
      <c r="I14" s="4">
        <v>49</v>
      </c>
      <c r="J14" s="23">
        <f t="shared" si="0"/>
        <v>0.98</v>
      </c>
      <c r="U14" s="4">
        <v>9</v>
      </c>
      <c r="V14" s="1">
        <v>10</v>
      </c>
      <c r="W14" s="4">
        <v>147.79</v>
      </c>
      <c r="X14" s="4">
        <v>49</v>
      </c>
      <c r="Y14" s="23">
        <f t="shared" si="1"/>
        <v>0.98</v>
      </c>
    </row>
    <row r="15" spans="1:29">
      <c r="F15" s="4">
        <v>10</v>
      </c>
      <c r="G15" s="1">
        <v>10</v>
      </c>
      <c r="H15" s="4">
        <v>140.55000000000001</v>
      </c>
      <c r="I15" s="4">
        <v>46</v>
      </c>
      <c r="J15" s="23">
        <f t="shared" si="0"/>
        <v>0.92</v>
      </c>
      <c r="U15" s="4">
        <v>10</v>
      </c>
      <c r="V15" s="1">
        <v>10</v>
      </c>
      <c r="W15" s="4">
        <v>140.55000000000001</v>
      </c>
      <c r="X15" s="4">
        <v>46</v>
      </c>
      <c r="Y15" s="23">
        <f t="shared" si="1"/>
        <v>0.92</v>
      </c>
    </row>
    <row r="16" spans="1:29">
      <c r="H16" s="1"/>
      <c r="K16" s="6"/>
      <c r="W16" s="1"/>
      <c r="Z16" s="6"/>
    </row>
    <row r="17" spans="1:29">
      <c r="H17" s="1"/>
      <c r="K17" s="6"/>
      <c r="W17" s="1"/>
      <c r="Z17" s="6"/>
    </row>
    <row r="18" spans="1:29" ht="60">
      <c r="A18" s="3" t="s">
        <v>4</v>
      </c>
      <c r="B18" s="3" t="s">
        <v>7</v>
      </c>
      <c r="C18" s="3" t="s">
        <v>8</v>
      </c>
      <c r="D18" s="3" t="s">
        <v>38</v>
      </c>
      <c r="F18" s="3" t="s">
        <v>5</v>
      </c>
      <c r="G18" s="7" t="s">
        <v>6</v>
      </c>
      <c r="H18" s="5" t="s">
        <v>1</v>
      </c>
      <c r="I18" s="5" t="s">
        <v>3</v>
      </c>
      <c r="J18" s="5" t="s">
        <v>2</v>
      </c>
      <c r="L18" s="14" t="s">
        <v>17</v>
      </c>
      <c r="M18" s="14" t="s">
        <v>18</v>
      </c>
      <c r="N18" s="14" t="s">
        <v>9</v>
      </c>
      <c r="P18" s="3" t="s">
        <v>4</v>
      </c>
      <c r="Q18" s="3" t="s">
        <v>7</v>
      </c>
      <c r="R18" s="3" t="s">
        <v>8</v>
      </c>
      <c r="S18" s="3" t="s">
        <v>38</v>
      </c>
      <c r="U18" s="3" t="s">
        <v>5</v>
      </c>
      <c r="V18" s="7" t="s">
        <v>6</v>
      </c>
      <c r="W18" s="5" t="s">
        <v>1</v>
      </c>
      <c r="X18" s="5" t="s">
        <v>3</v>
      </c>
      <c r="Y18" s="5" t="s">
        <v>2</v>
      </c>
      <c r="AA18" s="14" t="s">
        <v>17</v>
      </c>
      <c r="AB18" s="14" t="s">
        <v>18</v>
      </c>
      <c r="AC18" s="14" t="s">
        <v>9</v>
      </c>
    </row>
    <row r="19" spans="1:29">
      <c r="A19" s="4">
        <v>50</v>
      </c>
      <c r="B19" s="16">
        <v>50</v>
      </c>
      <c r="C19" s="16">
        <v>50</v>
      </c>
      <c r="D19" s="16">
        <f>A19/(B19*C19)</f>
        <v>0.02</v>
      </c>
      <c r="F19" s="4">
        <v>1</v>
      </c>
      <c r="G19" s="1">
        <v>15</v>
      </c>
      <c r="H19" s="4">
        <v>98.86</v>
      </c>
      <c r="I19" s="4">
        <v>50</v>
      </c>
      <c r="J19" s="23">
        <f>I19/A$19</f>
        <v>1</v>
      </c>
      <c r="L19" s="18">
        <f>AVERAGE(H19:H28)</f>
        <v>107.58399999999999</v>
      </c>
      <c r="M19" s="18">
        <f>AVERAGEIF(H19:H28,"&gt;0")</f>
        <v>107.58399999999999</v>
      </c>
      <c r="N19" s="22">
        <f>AVERAGE(J19:J28)</f>
        <v>1</v>
      </c>
      <c r="P19" s="1">
        <v>50</v>
      </c>
      <c r="Q19" s="17">
        <v>50</v>
      </c>
      <c r="R19" s="17">
        <v>50</v>
      </c>
      <c r="S19" s="17">
        <f>P19/(Q19*R19)</f>
        <v>0.02</v>
      </c>
      <c r="U19" s="4">
        <v>1</v>
      </c>
      <c r="V19" s="1">
        <v>15</v>
      </c>
      <c r="W19" s="4">
        <v>98.86</v>
      </c>
      <c r="X19" s="4">
        <v>50</v>
      </c>
      <c r="Y19" s="23">
        <f>X19/P$19</f>
        <v>1</v>
      </c>
      <c r="AA19" s="18">
        <f>AVERAGE(W19:W28)</f>
        <v>107.58399999999999</v>
      </c>
      <c r="AB19" s="18">
        <f>AVERAGEIF(W19:W28,"&gt;0")</f>
        <v>107.58399999999999</v>
      </c>
      <c r="AC19" s="22">
        <f>AVERAGE(Y19:Y28)</f>
        <v>1</v>
      </c>
    </row>
    <row r="20" spans="1:29">
      <c r="A20" s="1">
        <v>50</v>
      </c>
      <c r="B20" s="17">
        <v>50</v>
      </c>
      <c r="C20" s="17">
        <v>50</v>
      </c>
      <c r="D20" s="17">
        <f>A20/(B20*C20)</f>
        <v>0.02</v>
      </c>
      <c r="F20" s="4">
        <v>2</v>
      </c>
      <c r="G20" s="1">
        <v>15</v>
      </c>
      <c r="H20" s="4">
        <v>121.08</v>
      </c>
      <c r="I20" s="4">
        <v>50</v>
      </c>
      <c r="J20" s="23">
        <f t="shared" ref="J20:J28" si="2">I20/A$19</f>
        <v>1</v>
      </c>
      <c r="U20" s="4">
        <v>2</v>
      </c>
      <c r="V20" s="1">
        <v>15</v>
      </c>
      <c r="W20" s="4">
        <v>121.08</v>
      </c>
      <c r="X20" s="4">
        <v>50</v>
      </c>
      <c r="Y20" s="23">
        <f t="shared" ref="Y20:Y28" si="3">X20/P$19</f>
        <v>1</v>
      </c>
    </row>
    <row r="21" spans="1:29">
      <c r="F21" s="4">
        <v>3</v>
      </c>
      <c r="G21" s="1">
        <v>15</v>
      </c>
      <c r="H21" s="4">
        <v>101.64</v>
      </c>
      <c r="I21" s="4">
        <v>50</v>
      </c>
      <c r="J21" s="23">
        <f t="shared" si="2"/>
        <v>1</v>
      </c>
      <c r="U21" s="4">
        <v>3</v>
      </c>
      <c r="V21" s="1">
        <v>15</v>
      </c>
      <c r="W21" s="4">
        <v>101.64</v>
      </c>
      <c r="X21" s="4">
        <v>50</v>
      </c>
      <c r="Y21" s="23">
        <f t="shared" si="3"/>
        <v>1</v>
      </c>
    </row>
    <row r="22" spans="1:29">
      <c r="A22" s="25" t="s">
        <v>15</v>
      </c>
      <c r="B22" s="25"/>
      <c r="F22" s="4">
        <v>4</v>
      </c>
      <c r="G22" s="1">
        <v>15</v>
      </c>
      <c r="H22" s="4">
        <v>101.64</v>
      </c>
      <c r="I22" s="4">
        <v>50</v>
      </c>
      <c r="J22" s="23">
        <f t="shared" si="2"/>
        <v>1</v>
      </c>
      <c r="P22" s="25" t="s">
        <v>15</v>
      </c>
      <c r="Q22" s="25"/>
      <c r="U22" s="4">
        <v>4</v>
      </c>
      <c r="V22" s="1">
        <v>15</v>
      </c>
      <c r="W22" s="4">
        <v>101.64</v>
      </c>
      <c r="X22" s="4">
        <v>50</v>
      </c>
      <c r="Y22" s="23">
        <f t="shared" si="3"/>
        <v>1</v>
      </c>
    </row>
    <row r="23" spans="1:29">
      <c r="A23" s="12">
        <v>1</v>
      </c>
      <c r="B23" s="13" t="s">
        <v>16</v>
      </c>
      <c r="F23" s="4">
        <v>5</v>
      </c>
      <c r="G23" s="1">
        <v>15</v>
      </c>
      <c r="H23" s="4">
        <v>108.86</v>
      </c>
      <c r="I23" s="4">
        <v>50</v>
      </c>
      <c r="J23" s="23">
        <f t="shared" si="2"/>
        <v>1</v>
      </c>
      <c r="P23" s="12">
        <v>1</v>
      </c>
      <c r="Q23" s="13" t="s">
        <v>16</v>
      </c>
      <c r="U23" s="4">
        <v>5</v>
      </c>
      <c r="V23" s="1">
        <v>15</v>
      </c>
      <c r="W23" s="4">
        <v>108.86</v>
      </c>
      <c r="X23" s="4">
        <v>50</v>
      </c>
      <c r="Y23" s="23">
        <f t="shared" si="3"/>
        <v>1</v>
      </c>
    </row>
    <row r="24" spans="1:29">
      <c r="F24" s="4">
        <v>6</v>
      </c>
      <c r="G24" s="1">
        <v>15</v>
      </c>
      <c r="H24" s="4">
        <v>116.08</v>
      </c>
      <c r="I24" s="4">
        <v>50</v>
      </c>
      <c r="J24" s="23">
        <f t="shared" si="2"/>
        <v>1</v>
      </c>
      <c r="U24" s="4">
        <v>6</v>
      </c>
      <c r="V24" s="1">
        <v>15</v>
      </c>
      <c r="W24" s="4">
        <v>116.08</v>
      </c>
      <c r="X24" s="4">
        <v>50</v>
      </c>
      <c r="Y24" s="23">
        <f t="shared" si="3"/>
        <v>1</v>
      </c>
    </row>
    <row r="25" spans="1:29">
      <c r="F25" s="4">
        <v>7</v>
      </c>
      <c r="G25" s="1">
        <v>15</v>
      </c>
      <c r="H25" s="4">
        <v>98.86</v>
      </c>
      <c r="I25" s="4">
        <v>50</v>
      </c>
      <c r="J25" s="23">
        <f t="shared" si="2"/>
        <v>1</v>
      </c>
      <c r="U25" s="4">
        <v>7</v>
      </c>
      <c r="V25" s="1">
        <v>15</v>
      </c>
      <c r="W25" s="4">
        <v>98.86</v>
      </c>
      <c r="X25" s="4">
        <v>50</v>
      </c>
      <c r="Y25" s="23">
        <f t="shared" si="3"/>
        <v>1</v>
      </c>
    </row>
    <row r="26" spans="1:29">
      <c r="F26" s="4">
        <v>8</v>
      </c>
      <c r="G26" s="1">
        <v>15</v>
      </c>
      <c r="H26" s="4">
        <v>101.64</v>
      </c>
      <c r="I26" s="4">
        <v>50</v>
      </c>
      <c r="J26" s="23">
        <f t="shared" si="2"/>
        <v>1</v>
      </c>
      <c r="U26" s="4">
        <v>8</v>
      </c>
      <c r="V26" s="1">
        <v>15</v>
      </c>
      <c r="W26" s="4">
        <v>101.64</v>
      </c>
      <c r="X26" s="4">
        <v>50</v>
      </c>
      <c r="Y26" s="23">
        <f t="shared" si="3"/>
        <v>1</v>
      </c>
    </row>
    <row r="27" spans="1:29">
      <c r="F27" s="4">
        <v>9</v>
      </c>
      <c r="G27" s="1">
        <v>15</v>
      </c>
      <c r="H27" s="4">
        <v>116.09</v>
      </c>
      <c r="I27" s="4">
        <v>50</v>
      </c>
      <c r="J27" s="23">
        <f t="shared" si="2"/>
        <v>1</v>
      </c>
      <c r="U27" s="4">
        <v>9</v>
      </c>
      <c r="V27" s="1">
        <v>15</v>
      </c>
      <c r="W27" s="4">
        <v>116.09</v>
      </c>
      <c r="X27" s="4">
        <v>50</v>
      </c>
      <c r="Y27" s="23">
        <f t="shared" si="3"/>
        <v>1</v>
      </c>
    </row>
    <row r="28" spans="1:29">
      <c r="F28" s="4">
        <v>10</v>
      </c>
      <c r="G28" s="1">
        <v>15</v>
      </c>
      <c r="H28" s="4">
        <v>111.09</v>
      </c>
      <c r="I28" s="4">
        <v>50</v>
      </c>
      <c r="J28" s="23">
        <f t="shared" si="2"/>
        <v>1</v>
      </c>
      <c r="U28" s="4">
        <v>10</v>
      </c>
      <c r="V28" s="1">
        <v>15</v>
      </c>
      <c r="W28" s="4">
        <v>111.09</v>
      </c>
      <c r="X28" s="4">
        <v>50</v>
      </c>
      <c r="Y28" s="23">
        <f t="shared" si="3"/>
        <v>1</v>
      </c>
    </row>
  </sheetData>
  <mergeCells count="6">
    <mergeCell ref="A9:B9"/>
    <mergeCell ref="A22:B22"/>
    <mergeCell ref="P9:Q9"/>
    <mergeCell ref="P22:Q22"/>
    <mergeCell ref="P3:AC3"/>
    <mergeCell ref="B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28"/>
  <sheetViews>
    <sheetView zoomScaleNormal="100" workbookViewId="0">
      <selection activeCell="S9" sqref="S9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9" max="19" width="10.85546875" customWidth="1"/>
  </cols>
  <sheetData>
    <row r="1" spans="1:29" ht="24" thickBot="1">
      <c r="B1" s="55" t="s">
        <v>0</v>
      </c>
      <c r="C1" s="56"/>
      <c r="D1" s="56"/>
      <c r="E1" s="56"/>
      <c r="F1" s="57"/>
    </row>
    <row r="2" spans="1:29" ht="15.75" thickBot="1"/>
    <row r="3" spans="1:29" ht="21.75" thickBot="1">
      <c r="P3" s="27" t="s">
        <v>28</v>
      </c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9"/>
    </row>
    <row r="5" spans="1:29" ht="60">
      <c r="A5" s="3" t="s">
        <v>4</v>
      </c>
      <c r="B5" s="3" t="s">
        <v>7</v>
      </c>
      <c r="C5" s="3" t="s">
        <v>8</v>
      </c>
      <c r="D5" s="3" t="s">
        <v>38</v>
      </c>
      <c r="E5" s="2"/>
      <c r="F5" s="3" t="s">
        <v>5</v>
      </c>
      <c r="G5" s="7" t="s">
        <v>6</v>
      </c>
      <c r="H5" s="5" t="s">
        <v>1</v>
      </c>
      <c r="I5" s="5" t="s">
        <v>3</v>
      </c>
      <c r="J5" s="5" t="s">
        <v>2</v>
      </c>
      <c r="L5" s="9" t="s">
        <v>17</v>
      </c>
      <c r="M5" s="9" t="s">
        <v>18</v>
      </c>
      <c r="N5" s="9" t="s">
        <v>9</v>
      </c>
      <c r="P5" s="3" t="s">
        <v>4</v>
      </c>
      <c r="Q5" s="3" t="s">
        <v>7</v>
      </c>
      <c r="R5" s="3" t="s">
        <v>8</v>
      </c>
      <c r="S5" s="3" t="s">
        <v>38</v>
      </c>
      <c r="T5" s="2"/>
      <c r="U5" s="3" t="s">
        <v>5</v>
      </c>
      <c r="V5" s="7" t="s">
        <v>6</v>
      </c>
      <c r="W5" s="5" t="s">
        <v>1</v>
      </c>
      <c r="X5" s="5" t="s">
        <v>3</v>
      </c>
      <c r="Y5" s="5" t="s">
        <v>2</v>
      </c>
      <c r="AA5" s="9" t="s">
        <v>17</v>
      </c>
      <c r="AB5" s="9" t="s">
        <v>18</v>
      </c>
      <c r="AC5" s="9" t="s">
        <v>9</v>
      </c>
    </row>
    <row r="6" spans="1:29">
      <c r="A6" s="4">
        <v>80</v>
      </c>
      <c r="B6" s="16">
        <v>100</v>
      </c>
      <c r="C6" s="16">
        <v>100</v>
      </c>
      <c r="D6" s="16">
        <f>A6/(B6*C6)</f>
        <v>8.0000000000000002E-3</v>
      </c>
      <c r="E6" s="4"/>
      <c r="F6" s="4">
        <v>1</v>
      </c>
      <c r="G6" s="1">
        <v>10</v>
      </c>
      <c r="H6" s="4">
        <v>79.400000000000006</v>
      </c>
      <c r="I6" s="4">
        <v>9</v>
      </c>
      <c r="J6" s="23">
        <f>I6/A$6</f>
        <v>0.1125</v>
      </c>
      <c r="L6" s="15">
        <f>AVERAGE(H6:H15)</f>
        <v>81.685000000000002</v>
      </c>
      <c r="M6" s="15">
        <f>AVERAGEIF(H6:H15,"&gt;0")</f>
        <v>90.76111111111112</v>
      </c>
      <c r="N6" s="21">
        <f>AVERAGE(J6:J15)</f>
        <v>0.17375000000000002</v>
      </c>
      <c r="P6" s="4">
        <v>80</v>
      </c>
      <c r="Q6" s="17">
        <v>63</v>
      </c>
      <c r="R6" s="17">
        <v>63</v>
      </c>
      <c r="S6" s="17">
        <f>P6/(Q6*R6)</f>
        <v>2.0156210632401108E-2</v>
      </c>
      <c r="T6" s="4"/>
      <c r="U6" s="4">
        <v>1</v>
      </c>
      <c r="V6" s="1">
        <v>10</v>
      </c>
      <c r="W6" s="4">
        <v>218.95</v>
      </c>
      <c r="X6" s="4">
        <v>71</v>
      </c>
      <c r="Y6" s="23">
        <f>X6/P$6</f>
        <v>0.88749999999999996</v>
      </c>
      <c r="AA6" s="15">
        <f>AVERAGE(W6:W15)</f>
        <v>177.81300000000002</v>
      </c>
      <c r="AB6" s="15">
        <f>AVERAGEIF(W6:W15,"&gt;0")</f>
        <v>177.81300000000002</v>
      </c>
      <c r="AC6" s="21">
        <f>AVERAGE(Y6:Y15)</f>
        <v>0.82499999999999996</v>
      </c>
    </row>
    <row r="7" spans="1:29">
      <c r="A7" s="4">
        <v>80</v>
      </c>
      <c r="B7" s="17">
        <v>63</v>
      </c>
      <c r="C7" s="17">
        <v>63</v>
      </c>
      <c r="D7" s="17">
        <f>A7/(B7*C7)</f>
        <v>2.0156210632401108E-2</v>
      </c>
      <c r="F7" s="4">
        <v>2</v>
      </c>
      <c r="G7" s="1">
        <v>10</v>
      </c>
      <c r="H7" s="4">
        <v>0</v>
      </c>
      <c r="I7" s="4">
        <v>1</v>
      </c>
      <c r="J7" s="23">
        <f t="shared" ref="J7:J15" si="0">I7/A$6</f>
        <v>1.2500000000000001E-2</v>
      </c>
      <c r="U7" s="4">
        <v>2</v>
      </c>
      <c r="V7" s="1">
        <v>10</v>
      </c>
      <c r="W7" s="4">
        <v>221.16</v>
      </c>
      <c r="X7" s="4">
        <v>65</v>
      </c>
      <c r="Y7" s="23">
        <f t="shared" ref="Y7:Y15" si="1">X7/P$6</f>
        <v>0.8125</v>
      </c>
    </row>
    <row r="8" spans="1:29">
      <c r="F8" s="4">
        <v>3</v>
      </c>
      <c r="G8" s="1">
        <v>10</v>
      </c>
      <c r="H8" s="4">
        <v>116.1</v>
      </c>
      <c r="I8" s="4">
        <v>26</v>
      </c>
      <c r="J8" s="23">
        <f t="shared" si="0"/>
        <v>0.32500000000000001</v>
      </c>
      <c r="U8" s="4">
        <v>3</v>
      </c>
      <c r="V8" s="1">
        <v>10</v>
      </c>
      <c r="W8" s="4">
        <v>182.25</v>
      </c>
      <c r="X8" s="4">
        <v>79</v>
      </c>
      <c r="Y8" s="23">
        <f t="shared" si="1"/>
        <v>0.98750000000000004</v>
      </c>
    </row>
    <row r="9" spans="1:29">
      <c r="A9" s="25" t="s">
        <v>15</v>
      </c>
      <c r="B9" s="25"/>
      <c r="F9" s="4">
        <v>4</v>
      </c>
      <c r="G9" s="1">
        <v>10</v>
      </c>
      <c r="H9" s="4">
        <v>165.01</v>
      </c>
      <c r="I9" s="4">
        <v>22</v>
      </c>
      <c r="J9" s="23">
        <f t="shared" si="0"/>
        <v>0.27500000000000002</v>
      </c>
      <c r="P9" s="25" t="s">
        <v>15</v>
      </c>
      <c r="Q9" s="25"/>
      <c r="U9" s="4">
        <v>4</v>
      </c>
      <c r="V9" s="1">
        <v>10</v>
      </c>
      <c r="W9" s="4">
        <v>177.24</v>
      </c>
      <c r="X9" s="4">
        <v>62</v>
      </c>
      <c r="Y9" s="23">
        <f t="shared" si="1"/>
        <v>0.77500000000000002</v>
      </c>
    </row>
    <row r="10" spans="1:29">
      <c r="A10" s="12">
        <v>1</v>
      </c>
      <c r="B10" s="13" t="s">
        <v>16</v>
      </c>
      <c r="F10" s="4">
        <v>5</v>
      </c>
      <c r="G10" s="1">
        <v>10</v>
      </c>
      <c r="H10" s="4">
        <v>30.47</v>
      </c>
      <c r="I10" s="4">
        <v>4</v>
      </c>
      <c r="J10" s="23">
        <f t="shared" si="0"/>
        <v>0.05</v>
      </c>
      <c r="P10" s="12">
        <v>1</v>
      </c>
      <c r="Q10" s="13" t="s">
        <v>16</v>
      </c>
      <c r="U10" s="4">
        <v>5</v>
      </c>
      <c r="V10" s="1">
        <v>10</v>
      </c>
      <c r="W10" s="4">
        <v>47.71</v>
      </c>
      <c r="X10" s="4">
        <v>8</v>
      </c>
      <c r="Y10" s="23">
        <f t="shared" si="1"/>
        <v>0.1</v>
      </c>
    </row>
    <row r="11" spans="1:29">
      <c r="F11" s="4">
        <v>6</v>
      </c>
      <c r="G11" s="1">
        <v>10</v>
      </c>
      <c r="H11" s="4">
        <v>13.23</v>
      </c>
      <c r="I11" s="4">
        <v>2</v>
      </c>
      <c r="J11" s="23">
        <f t="shared" si="0"/>
        <v>2.5000000000000001E-2</v>
      </c>
      <c r="U11" s="4">
        <v>6</v>
      </c>
      <c r="V11" s="1">
        <v>10</v>
      </c>
      <c r="W11" s="4">
        <v>131.19</v>
      </c>
      <c r="X11" s="4">
        <v>80</v>
      </c>
      <c r="Y11" s="23">
        <f t="shared" si="1"/>
        <v>1</v>
      </c>
    </row>
    <row r="12" spans="1:29">
      <c r="F12" s="4">
        <v>7</v>
      </c>
      <c r="G12" s="1">
        <v>10</v>
      </c>
      <c r="H12" s="4">
        <v>238.4</v>
      </c>
      <c r="I12" s="4">
        <v>47</v>
      </c>
      <c r="J12" s="23">
        <f t="shared" si="0"/>
        <v>0.58750000000000002</v>
      </c>
      <c r="U12" s="4">
        <v>7</v>
      </c>
      <c r="V12" s="1">
        <v>10</v>
      </c>
      <c r="W12" s="4">
        <v>201.71</v>
      </c>
      <c r="X12" s="4">
        <v>77</v>
      </c>
      <c r="Y12" s="23">
        <f t="shared" si="1"/>
        <v>0.96250000000000002</v>
      </c>
    </row>
    <row r="13" spans="1:29">
      <c r="F13" s="4">
        <v>8</v>
      </c>
      <c r="G13" s="1">
        <v>10</v>
      </c>
      <c r="H13" s="4">
        <v>49.93</v>
      </c>
      <c r="I13" s="4">
        <v>6</v>
      </c>
      <c r="J13" s="23">
        <f t="shared" si="0"/>
        <v>7.4999999999999997E-2</v>
      </c>
      <c r="U13" s="4">
        <v>8</v>
      </c>
      <c r="V13" s="1">
        <v>10</v>
      </c>
      <c r="W13" s="4">
        <v>187.25</v>
      </c>
      <c r="X13" s="4">
        <v>80</v>
      </c>
      <c r="Y13" s="23">
        <f t="shared" si="1"/>
        <v>1</v>
      </c>
    </row>
    <row r="14" spans="1:29">
      <c r="F14" s="4">
        <v>9</v>
      </c>
      <c r="G14" s="1">
        <v>10</v>
      </c>
      <c r="H14" s="4">
        <v>25.46</v>
      </c>
      <c r="I14" s="4">
        <v>3</v>
      </c>
      <c r="J14" s="23">
        <f t="shared" si="0"/>
        <v>3.7499999999999999E-2</v>
      </c>
      <c r="U14" s="4">
        <v>9</v>
      </c>
      <c r="V14" s="1">
        <v>10</v>
      </c>
      <c r="W14" s="4">
        <v>226.17</v>
      </c>
      <c r="X14" s="4">
        <v>67</v>
      </c>
      <c r="Y14" s="23">
        <f t="shared" si="1"/>
        <v>0.83750000000000002</v>
      </c>
    </row>
    <row r="15" spans="1:29">
      <c r="F15" s="4">
        <v>10</v>
      </c>
      <c r="G15" s="1">
        <v>10</v>
      </c>
      <c r="H15" s="4">
        <v>98.85</v>
      </c>
      <c r="I15" s="4">
        <v>19</v>
      </c>
      <c r="J15" s="23">
        <f t="shared" si="0"/>
        <v>0.23749999999999999</v>
      </c>
      <c r="U15" s="4">
        <v>10</v>
      </c>
      <c r="V15" s="1">
        <v>10</v>
      </c>
      <c r="W15" s="4">
        <v>184.5</v>
      </c>
      <c r="X15" s="4">
        <v>71</v>
      </c>
      <c r="Y15" s="23">
        <f t="shared" si="1"/>
        <v>0.88749999999999996</v>
      </c>
    </row>
    <row r="16" spans="1:29">
      <c r="H16" s="1"/>
      <c r="K16" s="6"/>
      <c r="W16" s="1"/>
      <c r="Z16" s="6"/>
    </row>
    <row r="17" spans="1:29">
      <c r="H17" s="1"/>
      <c r="K17" s="6"/>
      <c r="W17" s="1"/>
      <c r="Z17" s="6"/>
    </row>
    <row r="18" spans="1:29" ht="60">
      <c r="A18" s="3" t="s">
        <v>4</v>
      </c>
      <c r="B18" s="3" t="s">
        <v>7</v>
      </c>
      <c r="C18" s="3" t="s">
        <v>8</v>
      </c>
      <c r="D18" s="3" t="s">
        <v>38</v>
      </c>
      <c r="F18" s="3" t="s">
        <v>5</v>
      </c>
      <c r="G18" s="7" t="s">
        <v>6</v>
      </c>
      <c r="H18" s="5" t="s">
        <v>1</v>
      </c>
      <c r="I18" s="5" t="s">
        <v>3</v>
      </c>
      <c r="J18" s="5" t="s">
        <v>2</v>
      </c>
      <c r="L18" s="14" t="s">
        <v>17</v>
      </c>
      <c r="M18" s="14" t="s">
        <v>18</v>
      </c>
      <c r="N18" s="14" t="s">
        <v>9</v>
      </c>
      <c r="P18" s="3" t="s">
        <v>4</v>
      </c>
      <c r="Q18" s="3" t="s">
        <v>7</v>
      </c>
      <c r="R18" s="3" t="s">
        <v>8</v>
      </c>
      <c r="S18" s="3" t="s">
        <v>38</v>
      </c>
      <c r="U18" s="3" t="s">
        <v>5</v>
      </c>
      <c r="V18" s="7" t="s">
        <v>6</v>
      </c>
      <c r="W18" s="5" t="s">
        <v>1</v>
      </c>
      <c r="X18" s="5" t="s">
        <v>3</v>
      </c>
      <c r="Y18" s="5" t="s">
        <v>2</v>
      </c>
      <c r="AA18" s="14" t="s">
        <v>17</v>
      </c>
      <c r="AB18" s="14" t="s">
        <v>18</v>
      </c>
      <c r="AC18" s="14" t="s">
        <v>9</v>
      </c>
    </row>
    <row r="19" spans="1:29">
      <c r="A19" s="4">
        <v>80</v>
      </c>
      <c r="B19" s="16">
        <v>100</v>
      </c>
      <c r="C19" s="16">
        <v>100</v>
      </c>
      <c r="D19" s="16">
        <f>A19/(B19*C19)</f>
        <v>8.0000000000000002E-3</v>
      </c>
      <c r="F19" s="4">
        <v>1</v>
      </c>
      <c r="G19" s="1">
        <v>15</v>
      </c>
      <c r="H19" s="4">
        <v>236.17</v>
      </c>
      <c r="I19" s="4">
        <v>68</v>
      </c>
      <c r="J19" s="23">
        <f>I19/A$19</f>
        <v>0.85</v>
      </c>
      <c r="L19" s="18">
        <f>AVERAGE(H19:H28)</f>
        <v>211.99200000000002</v>
      </c>
      <c r="M19" s="18">
        <f>AVERAGEIF(H19:H28,"&gt;0")</f>
        <v>211.99200000000002</v>
      </c>
      <c r="N19" s="22">
        <f>AVERAGE(J19:J28)</f>
        <v>0.8</v>
      </c>
      <c r="P19" s="4">
        <v>80</v>
      </c>
      <c r="Q19" s="17">
        <v>63</v>
      </c>
      <c r="R19" s="17">
        <v>63</v>
      </c>
      <c r="S19" s="17">
        <f>P19/(Q19*R19)</f>
        <v>2.0156210632401108E-2</v>
      </c>
      <c r="U19" s="4">
        <v>1</v>
      </c>
      <c r="V19" s="1">
        <v>15</v>
      </c>
      <c r="W19" s="4">
        <v>121.1</v>
      </c>
      <c r="X19" s="4">
        <v>80</v>
      </c>
      <c r="Y19" s="23">
        <f>X19/P$19</f>
        <v>1</v>
      </c>
      <c r="AA19" s="18">
        <f>AVERAGE(W19:W28)</f>
        <v>130.654</v>
      </c>
      <c r="AB19" s="18">
        <f>AVERAGEIF(W19:W28,"&gt;0")</f>
        <v>130.654</v>
      </c>
      <c r="AC19" s="22">
        <f>AVERAGE(Y19:Y28)</f>
        <v>1</v>
      </c>
    </row>
    <row r="20" spans="1:29">
      <c r="A20" s="4">
        <v>80</v>
      </c>
      <c r="B20" s="17">
        <v>63</v>
      </c>
      <c r="C20" s="17">
        <v>63</v>
      </c>
      <c r="D20" s="17">
        <f>A20/(B20*C20)</f>
        <v>2.0156210632401108E-2</v>
      </c>
      <c r="F20" s="4">
        <v>2</v>
      </c>
      <c r="G20" s="1">
        <v>15</v>
      </c>
      <c r="H20" s="4">
        <v>292.33999999999997</v>
      </c>
      <c r="I20" s="4">
        <v>61</v>
      </c>
      <c r="J20" s="23">
        <f t="shared" ref="J20:J28" si="2">I20/A$6</f>
        <v>0.76249999999999996</v>
      </c>
      <c r="U20" s="4">
        <v>2</v>
      </c>
      <c r="V20" s="1">
        <v>15</v>
      </c>
      <c r="W20" s="4">
        <v>145.54</v>
      </c>
      <c r="X20" s="4">
        <v>80</v>
      </c>
      <c r="Y20" s="23">
        <f t="shared" ref="Y20:Y28" si="3">X20/P$19</f>
        <v>1</v>
      </c>
    </row>
    <row r="21" spans="1:29">
      <c r="F21" s="4">
        <v>3</v>
      </c>
      <c r="G21" s="1">
        <v>15</v>
      </c>
      <c r="H21" s="4">
        <v>172.24</v>
      </c>
      <c r="I21" s="4">
        <v>78</v>
      </c>
      <c r="J21" s="23">
        <f t="shared" si="2"/>
        <v>0.97499999999999998</v>
      </c>
      <c r="U21" s="4">
        <v>3</v>
      </c>
      <c r="V21" s="1">
        <v>15</v>
      </c>
      <c r="W21" s="4">
        <v>101.65</v>
      </c>
      <c r="X21" s="4">
        <v>80</v>
      </c>
      <c r="Y21" s="23">
        <f t="shared" si="3"/>
        <v>1</v>
      </c>
    </row>
    <row r="22" spans="1:29">
      <c r="A22" s="25" t="s">
        <v>15</v>
      </c>
      <c r="B22" s="25"/>
      <c r="F22" s="4">
        <v>4</v>
      </c>
      <c r="G22" s="1">
        <v>15</v>
      </c>
      <c r="H22" s="4">
        <v>196.71</v>
      </c>
      <c r="I22" s="4">
        <v>61</v>
      </c>
      <c r="J22" s="23">
        <f t="shared" si="2"/>
        <v>0.76249999999999996</v>
      </c>
      <c r="P22" s="25" t="s">
        <v>15</v>
      </c>
      <c r="Q22" s="25"/>
      <c r="U22" s="4">
        <v>4</v>
      </c>
      <c r="V22" s="1">
        <v>15</v>
      </c>
      <c r="W22" s="4">
        <v>133.31</v>
      </c>
      <c r="X22" s="4">
        <v>80</v>
      </c>
      <c r="Y22" s="23">
        <f t="shared" si="3"/>
        <v>1</v>
      </c>
    </row>
    <row r="23" spans="1:29">
      <c r="A23" s="12">
        <v>1</v>
      </c>
      <c r="B23" s="13" t="s">
        <v>16</v>
      </c>
      <c r="F23" s="4">
        <v>5</v>
      </c>
      <c r="G23" s="1">
        <v>15</v>
      </c>
      <c r="H23" s="4">
        <v>54.93</v>
      </c>
      <c r="I23" s="4">
        <v>8</v>
      </c>
      <c r="J23" s="23">
        <f t="shared" si="2"/>
        <v>0.1</v>
      </c>
      <c r="P23" s="12">
        <v>1</v>
      </c>
      <c r="Q23" s="13" t="s">
        <v>16</v>
      </c>
      <c r="U23" s="4">
        <v>5</v>
      </c>
      <c r="V23" s="1">
        <v>15</v>
      </c>
      <c r="W23" s="4">
        <v>133.31</v>
      </c>
      <c r="X23" s="4">
        <v>80</v>
      </c>
      <c r="Y23" s="23">
        <f t="shared" si="3"/>
        <v>1</v>
      </c>
    </row>
    <row r="24" spans="1:29">
      <c r="F24" s="4">
        <v>6</v>
      </c>
      <c r="G24" s="1">
        <v>15</v>
      </c>
      <c r="H24" s="4">
        <v>329.01</v>
      </c>
      <c r="I24" s="4">
        <v>79</v>
      </c>
      <c r="J24" s="23">
        <f t="shared" si="2"/>
        <v>0.98750000000000004</v>
      </c>
      <c r="U24" s="4">
        <v>6</v>
      </c>
      <c r="V24" s="1">
        <v>15</v>
      </c>
      <c r="W24" s="4">
        <v>155.56</v>
      </c>
      <c r="X24" s="4">
        <v>80</v>
      </c>
      <c r="Y24" s="23">
        <f t="shared" si="3"/>
        <v>1</v>
      </c>
    </row>
    <row r="25" spans="1:29">
      <c r="F25" s="4">
        <v>7</v>
      </c>
      <c r="G25" s="1">
        <v>15</v>
      </c>
      <c r="H25" s="4">
        <v>189.48</v>
      </c>
      <c r="I25" s="4">
        <v>72</v>
      </c>
      <c r="J25" s="23">
        <f t="shared" si="2"/>
        <v>0.9</v>
      </c>
      <c r="U25" s="4">
        <v>7</v>
      </c>
      <c r="V25" s="1">
        <v>15</v>
      </c>
      <c r="W25" s="4">
        <v>116.09</v>
      </c>
      <c r="X25" s="4">
        <v>80</v>
      </c>
      <c r="Y25" s="23">
        <f t="shared" si="3"/>
        <v>1</v>
      </c>
    </row>
    <row r="26" spans="1:29">
      <c r="F26" s="4">
        <v>8</v>
      </c>
      <c r="G26" s="1">
        <v>15</v>
      </c>
      <c r="H26" s="4">
        <v>177.25</v>
      </c>
      <c r="I26" s="4">
        <v>80</v>
      </c>
      <c r="J26" s="23">
        <f t="shared" si="2"/>
        <v>1</v>
      </c>
      <c r="U26" s="4">
        <v>8</v>
      </c>
      <c r="V26" s="1">
        <v>15</v>
      </c>
      <c r="W26" s="4">
        <v>121.1</v>
      </c>
      <c r="X26" s="4">
        <v>80</v>
      </c>
      <c r="Y26" s="23">
        <f t="shared" si="3"/>
        <v>1</v>
      </c>
    </row>
    <row r="27" spans="1:29">
      <c r="F27" s="4">
        <v>9</v>
      </c>
      <c r="G27" s="1">
        <v>15</v>
      </c>
      <c r="H27" s="4">
        <v>238.39</v>
      </c>
      <c r="I27" s="4">
        <v>62</v>
      </c>
      <c r="J27" s="23">
        <f t="shared" si="2"/>
        <v>0.77500000000000002</v>
      </c>
      <c r="U27" s="4">
        <v>9</v>
      </c>
      <c r="V27" s="1">
        <v>15</v>
      </c>
      <c r="W27" s="4">
        <v>138.33000000000001</v>
      </c>
      <c r="X27" s="4">
        <v>80</v>
      </c>
      <c r="Y27" s="23">
        <f t="shared" si="3"/>
        <v>1</v>
      </c>
    </row>
    <row r="28" spans="1:29">
      <c r="F28" s="4">
        <v>10</v>
      </c>
      <c r="G28" s="1">
        <v>15</v>
      </c>
      <c r="H28" s="4">
        <v>233.4</v>
      </c>
      <c r="I28" s="4">
        <v>71</v>
      </c>
      <c r="J28" s="23">
        <f t="shared" si="2"/>
        <v>0.88749999999999996</v>
      </c>
      <c r="U28" s="4">
        <v>10</v>
      </c>
      <c r="V28" s="1">
        <v>15</v>
      </c>
      <c r="W28" s="4">
        <v>140.55000000000001</v>
      </c>
      <c r="X28" s="4">
        <v>80</v>
      </c>
      <c r="Y28" s="23">
        <f t="shared" si="3"/>
        <v>1</v>
      </c>
    </row>
  </sheetData>
  <mergeCells count="6">
    <mergeCell ref="A9:B9"/>
    <mergeCell ref="A22:B22"/>
    <mergeCell ref="P9:Q9"/>
    <mergeCell ref="P22:Q22"/>
    <mergeCell ref="P3:AC3"/>
    <mergeCell ref="B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28"/>
  <sheetViews>
    <sheetView workbookViewId="0">
      <selection activeCell="S9" sqref="S9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9" max="19" width="10.85546875" customWidth="1"/>
  </cols>
  <sheetData>
    <row r="1" spans="1:29" ht="24" thickBot="1">
      <c r="B1" s="55" t="s">
        <v>0</v>
      </c>
      <c r="C1" s="56"/>
      <c r="D1" s="56"/>
      <c r="E1" s="56"/>
      <c r="F1" s="57"/>
    </row>
    <row r="2" spans="1:29" ht="15.75" thickBot="1"/>
    <row r="3" spans="1:29" ht="21.75" thickBot="1">
      <c r="P3" s="27" t="s">
        <v>28</v>
      </c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9"/>
    </row>
    <row r="5" spans="1:29" ht="60">
      <c r="A5" s="3" t="s">
        <v>4</v>
      </c>
      <c r="B5" s="3" t="s">
        <v>7</v>
      </c>
      <c r="C5" s="3" t="s">
        <v>8</v>
      </c>
      <c r="D5" s="3" t="s">
        <v>38</v>
      </c>
      <c r="E5" s="2"/>
      <c r="F5" s="3" t="s">
        <v>5</v>
      </c>
      <c r="G5" s="7" t="s">
        <v>6</v>
      </c>
      <c r="H5" s="5" t="s">
        <v>1</v>
      </c>
      <c r="I5" s="5" t="s">
        <v>3</v>
      </c>
      <c r="J5" s="5" t="s">
        <v>2</v>
      </c>
      <c r="L5" s="9" t="s">
        <v>17</v>
      </c>
      <c r="M5" s="9" t="s">
        <v>18</v>
      </c>
      <c r="N5" s="9" t="s">
        <v>9</v>
      </c>
      <c r="P5" s="3" t="s">
        <v>4</v>
      </c>
      <c r="Q5" s="3" t="s">
        <v>7</v>
      </c>
      <c r="R5" s="3" t="s">
        <v>8</v>
      </c>
      <c r="S5" s="3" t="s">
        <v>38</v>
      </c>
      <c r="T5" s="2"/>
      <c r="U5" s="3" t="s">
        <v>5</v>
      </c>
      <c r="V5" s="7" t="s">
        <v>6</v>
      </c>
      <c r="W5" s="5" t="s">
        <v>1</v>
      </c>
      <c r="X5" s="5" t="s">
        <v>3</v>
      </c>
      <c r="Y5" s="5" t="s">
        <v>2</v>
      </c>
      <c r="AA5" s="9" t="s">
        <v>17</v>
      </c>
      <c r="AB5" s="9" t="s">
        <v>18</v>
      </c>
      <c r="AC5" s="9" t="s">
        <v>9</v>
      </c>
    </row>
    <row r="6" spans="1:29">
      <c r="A6" s="4">
        <v>100</v>
      </c>
      <c r="B6" s="16">
        <v>100</v>
      </c>
      <c r="C6" s="16">
        <v>100</v>
      </c>
      <c r="D6" s="16">
        <f>A6/(B6*C6)</f>
        <v>0.01</v>
      </c>
      <c r="E6" s="4"/>
      <c r="F6" s="4">
        <v>1</v>
      </c>
      <c r="G6" s="1">
        <v>10</v>
      </c>
      <c r="H6" s="4">
        <v>111.08</v>
      </c>
      <c r="I6" s="4">
        <v>16</v>
      </c>
      <c r="J6" s="23">
        <f>I6/A$6</f>
        <v>0.16</v>
      </c>
      <c r="L6" s="15">
        <f>AVERAGE(H6:H15)</f>
        <v>127.66499999999999</v>
      </c>
      <c r="M6" s="15">
        <f>AVERAGEIF(H6:H15,"&gt;0")</f>
        <v>141.85</v>
      </c>
      <c r="N6" s="21">
        <f>AVERAGE(J6:J15)</f>
        <v>0.20700000000000002</v>
      </c>
      <c r="P6" s="4">
        <v>100</v>
      </c>
      <c r="Q6" s="17">
        <v>70</v>
      </c>
      <c r="R6" s="17">
        <v>70</v>
      </c>
      <c r="S6" s="17">
        <f>P6/(Q6*R6)</f>
        <v>2.0408163265306121E-2</v>
      </c>
      <c r="T6" s="4"/>
      <c r="U6" s="4">
        <v>1</v>
      </c>
      <c r="V6" s="1">
        <v>10</v>
      </c>
      <c r="W6" s="4">
        <v>150.56</v>
      </c>
      <c r="X6" s="4">
        <v>92</v>
      </c>
      <c r="Y6" s="23">
        <f>X6/P$6</f>
        <v>0.92</v>
      </c>
      <c r="AA6" s="15">
        <f>AVERAGE(W6:W15)</f>
        <v>228.51300000000001</v>
      </c>
      <c r="AB6" s="15">
        <f>AVERAGEIF(W6:W15,"&gt;0")</f>
        <v>228.51300000000001</v>
      </c>
      <c r="AC6" s="21">
        <f>AVERAGE(Y6:Y15)</f>
        <v>0.95099999999999996</v>
      </c>
    </row>
    <row r="7" spans="1:29">
      <c r="A7" s="4">
        <v>100</v>
      </c>
      <c r="B7" s="17">
        <v>70</v>
      </c>
      <c r="C7" s="17">
        <v>70</v>
      </c>
      <c r="D7" s="17">
        <f>A7/(B7*C7)</f>
        <v>2.0408163265306121E-2</v>
      </c>
      <c r="F7" s="4">
        <v>2</v>
      </c>
      <c r="G7" s="1">
        <v>10</v>
      </c>
      <c r="H7" s="4">
        <v>0</v>
      </c>
      <c r="I7" s="4">
        <v>1</v>
      </c>
      <c r="J7" s="23">
        <f t="shared" ref="J7:J15" si="0">I7/A$6</f>
        <v>0.01</v>
      </c>
      <c r="U7" s="4">
        <v>2</v>
      </c>
      <c r="V7" s="1">
        <v>10</v>
      </c>
      <c r="W7" s="4">
        <v>243.4</v>
      </c>
      <c r="X7" s="4">
        <v>96</v>
      </c>
      <c r="Y7" s="23">
        <f t="shared" ref="Y7:Y15" si="1">X7/P$6</f>
        <v>0.96</v>
      </c>
    </row>
    <row r="8" spans="1:29">
      <c r="F8" s="4">
        <v>3</v>
      </c>
      <c r="G8" s="1">
        <v>10</v>
      </c>
      <c r="H8" s="4">
        <v>275.11</v>
      </c>
      <c r="I8" s="4">
        <v>39</v>
      </c>
      <c r="J8" s="23">
        <f t="shared" si="0"/>
        <v>0.39</v>
      </c>
      <c r="U8" s="4">
        <v>3</v>
      </c>
      <c r="V8" s="1">
        <v>10</v>
      </c>
      <c r="W8" s="4">
        <v>175.03</v>
      </c>
      <c r="X8" s="4">
        <v>99</v>
      </c>
      <c r="Y8" s="23">
        <f t="shared" si="1"/>
        <v>0.99</v>
      </c>
    </row>
    <row r="9" spans="1:29">
      <c r="A9" s="25" t="s">
        <v>15</v>
      </c>
      <c r="B9" s="25"/>
      <c r="F9" s="4">
        <v>4</v>
      </c>
      <c r="G9" s="1">
        <v>10</v>
      </c>
      <c r="H9" s="4">
        <v>184.48</v>
      </c>
      <c r="I9" s="4">
        <v>27</v>
      </c>
      <c r="J9" s="23">
        <f t="shared" si="0"/>
        <v>0.27</v>
      </c>
      <c r="P9" s="25" t="s">
        <v>15</v>
      </c>
      <c r="Q9" s="25"/>
      <c r="U9" s="4">
        <v>4</v>
      </c>
      <c r="V9" s="1">
        <v>10</v>
      </c>
      <c r="W9" s="4">
        <v>201.7</v>
      </c>
      <c r="X9" s="4">
        <v>97</v>
      </c>
      <c r="Y9" s="23">
        <f t="shared" si="1"/>
        <v>0.97</v>
      </c>
    </row>
    <row r="10" spans="1:29">
      <c r="A10" s="12">
        <v>1</v>
      </c>
      <c r="B10" s="13" t="s">
        <v>16</v>
      </c>
      <c r="F10" s="4">
        <v>5</v>
      </c>
      <c r="G10" s="1">
        <v>10</v>
      </c>
      <c r="H10" s="4">
        <v>221.16</v>
      </c>
      <c r="I10" s="4">
        <v>34</v>
      </c>
      <c r="J10" s="23">
        <f t="shared" si="0"/>
        <v>0.34</v>
      </c>
      <c r="P10" s="12">
        <v>1</v>
      </c>
      <c r="Q10" s="13" t="s">
        <v>16</v>
      </c>
      <c r="U10" s="4">
        <v>5</v>
      </c>
      <c r="V10" s="1">
        <v>10</v>
      </c>
      <c r="W10" s="4">
        <v>209.51</v>
      </c>
      <c r="X10" s="4">
        <v>89</v>
      </c>
      <c r="Y10" s="23">
        <f t="shared" si="1"/>
        <v>0.89</v>
      </c>
    </row>
    <row r="11" spans="1:29">
      <c r="F11" s="4">
        <v>6</v>
      </c>
      <c r="G11" s="1">
        <v>10</v>
      </c>
      <c r="H11" s="4">
        <v>74.400000000000006</v>
      </c>
      <c r="I11" s="4">
        <v>9</v>
      </c>
      <c r="J11" s="23">
        <f t="shared" si="0"/>
        <v>0.09</v>
      </c>
      <c r="U11" s="4">
        <v>6</v>
      </c>
      <c r="V11" s="1">
        <v>10</v>
      </c>
      <c r="W11" s="4">
        <v>319.04000000000002</v>
      </c>
      <c r="X11" s="4">
        <v>98</v>
      </c>
      <c r="Y11" s="23">
        <f t="shared" si="1"/>
        <v>0.98</v>
      </c>
    </row>
    <row r="12" spans="1:29">
      <c r="F12" s="4">
        <v>7</v>
      </c>
      <c r="G12" s="1">
        <v>10</v>
      </c>
      <c r="H12" s="4">
        <v>218.94</v>
      </c>
      <c r="I12" s="4">
        <v>45</v>
      </c>
      <c r="J12" s="23">
        <f t="shared" si="0"/>
        <v>0.45</v>
      </c>
      <c r="U12" s="4">
        <v>7</v>
      </c>
      <c r="V12" s="1">
        <v>10</v>
      </c>
      <c r="W12" s="4">
        <v>226.17</v>
      </c>
      <c r="X12" s="4">
        <v>99</v>
      </c>
      <c r="Y12" s="23">
        <f t="shared" si="1"/>
        <v>0.99</v>
      </c>
    </row>
    <row r="13" spans="1:29">
      <c r="F13" s="4">
        <v>8</v>
      </c>
      <c r="G13" s="1">
        <v>10</v>
      </c>
      <c r="H13" s="4">
        <v>49.92</v>
      </c>
      <c r="I13" s="4">
        <v>7</v>
      </c>
      <c r="J13" s="23">
        <f t="shared" si="0"/>
        <v>7.0000000000000007E-2</v>
      </c>
      <c r="U13" s="4">
        <v>8</v>
      </c>
      <c r="V13" s="1">
        <v>10</v>
      </c>
      <c r="W13" s="4">
        <v>248.42</v>
      </c>
      <c r="X13" s="4">
        <v>98</v>
      </c>
      <c r="Y13" s="23">
        <f t="shared" si="1"/>
        <v>0.98</v>
      </c>
    </row>
    <row r="14" spans="1:29">
      <c r="F14" s="4">
        <v>9</v>
      </c>
      <c r="G14" s="1">
        <v>10</v>
      </c>
      <c r="H14" s="4">
        <v>25.46</v>
      </c>
      <c r="I14" s="4">
        <v>3</v>
      </c>
      <c r="J14" s="23">
        <f t="shared" si="0"/>
        <v>0.03</v>
      </c>
      <c r="U14" s="4">
        <v>9</v>
      </c>
      <c r="V14" s="1">
        <v>10</v>
      </c>
      <c r="W14" s="4">
        <v>243.43</v>
      </c>
      <c r="X14" s="4">
        <v>94</v>
      </c>
      <c r="Y14" s="23">
        <f t="shared" si="1"/>
        <v>0.94</v>
      </c>
    </row>
    <row r="15" spans="1:29">
      <c r="F15" s="4">
        <v>10</v>
      </c>
      <c r="G15" s="1">
        <v>10</v>
      </c>
      <c r="H15" s="4">
        <v>116.1</v>
      </c>
      <c r="I15" s="4">
        <v>26</v>
      </c>
      <c r="J15" s="23">
        <f t="shared" si="0"/>
        <v>0.26</v>
      </c>
      <c r="U15" s="4">
        <v>10</v>
      </c>
      <c r="V15" s="1">
        <v>10</v>
      </c>
      <c r="W15" s="4">
        <v>267.87</v>
      </c>
      <c r="X15" s="4">
        <v>89</v>
      </c>
      <c r="Y15" s="23">
        <f t="shared" si="1"/>
        <v>0.89</v>
      </c>
    </row>
    <row r="16" spans="1:29">
      <c r="H16" s="1"/>
      <c r="K16" s="6"/>
      <c r="W16" s="1"/>
      <c r="Z16" s="6"/>
    </row>
    <row r="17" spans="1:29">
      <c r="H17" s="1"/>
      <c r="K17" s="6"/>
      <c r="W17" s="1"/>
      <c r="Z17" s="6"/>
    </row>
    <row r="18" spans="1:29" ht="60">
      <c r="A18" s="3" t="s">
        <v>4</v>
      </c>
      <c r="B18" s="3" t="s">
        <v>7</v>
      </c>
      <c r="C18" s="3" t="s">
        <v>8</v>
      </c>
      <c r="D18" s="3" t="s">
        <v>38</v>
      </c>
      <c r="F18" s="3" t="s">
        <v>5</v>
      </c>
      <c r="G18" s="7" t="s">
        <v>6</v>
      </c>
      <c r="H18" s="5" t="s">
        <v>1</v>
      </c>
      <c r="I18" s="5" t="s">
        <v>3</v>
      </c>
      <c r="J18" s="5" t="s">
        <v>2</v>
      </c>
      <c r="L18" s="14" t="s">
        <v>17</v>
      </c>
      <c r="M18" s="14" t="s">
        <v>18</v>
      </c>
      <c r="N18" s="14" t="s">
        <v>9</v>
      </c>
      <c r="P18" s="3" t="s">
        <v>4</v>
      </c>
      <c r="Q18" s="3" t="s">
        <v>7</v>
      </c>
      <c r="R18" s="3" t="s">
        <v>8</v>
      </c>
      <c r="S18" s="3" t="s">
        <v>38</v>
      </c>
      <c r="U18" s="3" t="s">
        <v>5</v>
      </c>
      <c r="V18" s="7" t="s">
        <v>6</v>
      </c>
      <c r="W18" s="5" t="s">
        <v>1</v>
      </c>
      <c r="X18" s="5" t="s">
        <v>3</v>
      </c>
      <c r="Y18" s="5" t="s">
        <v>2</v>
      </c>
      <c r="AA18" s="14" t="s">
        <v>17</v>
      </c>
      <c r="AB18" s="14" t="s">
        <v>18</v>
      </c>
      <c r="AC18" s="14" t="s">
        <v>9</v>
      </c>
    </row>
    <row r="19" spans="1:29">
      <c r="A19" s="4">
        <v>100</v>
      </c>
      <c r="B19" s="16">
        <v>100</v>
      </c>
      <c r="C19" s="16">
        <v>100</v>
      </c>
      <c r="D19" s="16">
        <f>A19/(B19*C19)</f>
        <v>0.01</v>
      </c>
      <c r="F19" s="4">
        <v>1</v>
      </c>
      <c r="G19" s="1">
        <v>15</v>
      </c>
      <c r="H19" s="4">
        <v>152.80000000000001</v>
      </c>
      <c r="I19" s="4">
        <v>92</v>
      </c>
      <c r="J19" s="23">
        <f>I19/A$19</f>
        <v>0.92</v>
      </c>
      <c r="L19" s="18">
        <f>AVERAGE(H19:H28)</f>
        <v>212.55800000000005</v>
      </c>
      <c r="M19" s="18">
        <f>AVERAGEIF(H19:H28,"&gt;0")</f>
        <v>212.55800000000005</v>
      </c>
      <c r="N19" s="22">
        <f>AVERAGE(J19:J28)</f>
        <v>0.94299999999999995</v>
      </c>
      <c r="P19" s="4">
        <v>100</v>
      </c>
      <c r="Q19" s="17">
        <v>70</v>
      </c>
      <c r="R19" s="17">
        <v>70</v>
      </c>
      <c r="S19" s="17">
        <f>P19/(Q19*R19)</f>
        <v>2.0408163265306121E-2</v>
      </c>
      <c r="U19" s="4">
        <v>1</v>
      </c>
      <c r="V19" s="1">
        <v>15</v>
      </c>
      <c r="W19" s="4">
        <v>133.33000000000001</v>
      </c>
      <c r="X19" s="4">
        <v>100</v>
      </c>
      <c r="Y19" s="23">
        <f>X19/P$19</f>
        <v>1</v>
      </c>
      <c r="AA19" s="18">
        <f>AVERAGE(W19:W28)</f>
        <v>144.55299999999997</v>
      </c>
      <c r="AB19" s="18">
        <f>AVERAGEIF(W19:W28,"&gt;0")</f>
        <v>144.55299999999997</v>
      </c>
      <c r="AC19" s="22">
        <f>AVERAGE(Y19:Y28)</f>
        <v>1</v>
      </c>
    </row>
    <row r="20" spans="1:29">
      <c r="A20" s="4">
        <v>100</v>
      </c>
      <c r="B20" s="17">
        <v>70</v>
      </c>
      <c r="C20" s="17">
        <v>70</v>
      </c>
      <c r="D20" s="17">
        <f>A20/(B20*C20)</f>
        <v>2.0408163265306121E-2</v>
      </c>
      <c r="F20" s="4">
        <v>2</v>
      </c>
      <c r="G20" s="1">
        <v>15</v>
      </c>
      <c r="H20" s="4">
        <v>231.19</v>
      </c>
      <c r="I20" s="4">
        <v>97</v>
      </c>
      <c r="J20" s="23">
        <f t="shared" ref="J20:J28" si="2">I20/A$6</f>
        <v>0.97</v>
      </c>
      <c r="U20" s="4">
        <v>2</v>
      </c>
      <c r="V20" s="1">
        <v>15</v>
      </c>
      <c r="W20" s="4">
        <v>150.57</v>
      </c>
      <c r="X20" s="4">
        <v>100</v>
      </c>
      <c r="Y20" s="23">
        <f t="shared" ref="Y20:Y28" si="3">X20/P$19</f>
        <v>1</v>
      </c>
    </row>
    <row r="21" spans="1:29">
      <c r="F21" s="4">
        <v>3</v>
      </c>
      <c r="G21" s="1">
        <v>15</v>
      </c>
      <c r="H21" s="4">
        <v>147.79</v>
      </c>
      <c r="I21" s="4">
        <v>99</v>
      </c>
      <c r="J21" s="23">
        <f t="shared" si="2"/>
        <v>0.99</v>
      </c>
      <c r="U21" s="4">
        <v>3</v>
      </c>
      <c r="V21" s="1">
        <v>15</v>
      </c>
      <c r="W21" s="4">
        <v>116.09</v>
      </c>
      <c r="X21" s="4">
        <v>100</v>
      </c>
      <c r="Y21" s="23">
        <f t="shared" si="3"/>
        <v>1</v>
      </c>
    </row>
    <row r="22" spans="1:29">
      <c r="A22" s="25" t="s">
        <v>15</v>
      </c>
      <c r="B22" s="25"/>
      <c r="F22" s="4">
        <v>4</v>
      </c>
      <c r="G22" s="1">
        <v>15</v>
      </c>
      <c r="H22" s="4">
        <v>194.48</v>
      </c>
      <c r="I22" s="4">
        <v>97</v>
      </c>
      <c r="J22" s="23">
        <f t="shared" si="2"/>
        <v>0.97</v>
      </c>
      <c r="P22" s="25" t="s">
        <v>15</v>
      </c>
      <c r="Q22" s="25"/>
      <c r="U22" s="4">
        <v>4</v>
      </c>
      <c r="V22" s="1">
        <v>15</v>
      </c>
      <c r="W22" s="4">
        <v>138.32</v>
      </c>
      <c r="X22" s="4">
        <v>100</v>
      </c>
      <c r="Y22" s="23">
        <f t="shared" si="3"/>
        <v>1</v>
      </c>
    </row>
    <row r="23" spans="1:29">
      <c r="A23" s="12">
        <v>1</v>
      </c>
      <c r="B23" s="13" t="s">
        <v>16</v>
      </c>
      <c r="F23" s="4">
        <v>5</v>
      </c>
      <c r="G23" s="1">
        <v>15</v>
      </c>
      <c r="H23" s="4">
        <v>218.94</v>
      </c>
      <c r="I23" s="4">
        <v>90</v>
      </c>
      <c r="J23" s="23">
        <f t="shared" si="2"/>
        <v>0.9</v>
      </c>
      <c r="P23" s="12">
        <v>1</v>
      </c>
      <c r="Q23" s="13" t="s">
        <v>16</v>
      </c>
      <c r="U23" s="4">
        <v>5</v>
      </c>
      <c r="V23" s="1">
        <v>15</v>
      </c>
      <c r="W23" s="4">
        <v>170.02</v>
      </c>
      <c r="X23" s="4">
        <v>100</v>
      </c>
      <c r="Y23" s="23">
        <f t="shared" si="3"/>
        <v>1</v>
      </c>
    </row>
    <row r="24" spans="1:29">
      <c r="F24" s="4">
        <v>6</v>
      </c>
      <c r="G24" s="1">
        <v>15</v>
      </c>
      <c r="H24" s="4">
        <v>236.19</v>
      </c>
      <c r="I24" s="4">
        <v>77</v>
      </c>
      <c r="J24" s="23">
        <f t="shared" si="2"/>
        <v>0.77</v>
      </c>
      <c r="U24" s="4">
        <v>6</v>
      </c>
      <c r="V24" s="1">
        <v>15</v>
      </c>
      <c r="W24" s="4">
        <v>162.78</v>
      </c>
      <c r="X24" s="4">
        <v>100</v>
      </c>
      <c r="Y24" s="23">
        <f t="shared" si="3"/>
        <v>1</v>
      </c>
    </row>
    <row r="25" spans="1:29">
      <c r="F25" s="4">
        <v>7</v>
      </c>
      <c r="G25" s="1">
        <v>15</v>
      </c>
      <c r="H25" s="4">
        <v>218.94</v>
      </c>
      <c r="I25" s="4">
        <v>99</v>
      </c>
      <c r="J25" s="23">
        <f t="shared" si="2"/>
        <v>0.99</v>
      </c>
      <c r="U25" s="4">
        <v>7</v>
      </c>
      <c r="V25" s="1">
        <v>15</v>
      </c>
      <c r="W25" s="4">
        <v>152.77000000000001</v>
      </c>
      <c r="X25" s="4">
        <v>100</v>
      </c>
      <c r="Y25" s="23">
        <f t="shared" si="3"/>
        <v>1</v>
      </c>
    </row>
    <row r="26" spans="1:29">
      <c r="F26" s="4">
        <v>8</v>
      </c>
      <c r="G26" s="1">
        <v>15</v>
      </c>
      <c r="H26" s="4">
        <v>236.2</v>
      </c>
      <c r="I26" s="4">
        <v>99</v>
      </c>
      <c r="J26" s="23">
        <f t="shared" si="2"/>
        <v>0.99</v>
      </c>
      <c r="U26" s="4">
        <v>8</v>
      </c>
      <c r="V26" s="1">
        <v>15</v>
      </c>
      <c r="W26" s="4">
        <v>135.56</v>
      </c>
      <c r="X26" s="4">
        <v>100</v>
      </c>
      <c r="Y26" s="23">
        <f t="shared" si="3"/>
        <v>1</v>
      </c>
    </row>
    <row r="27" spans="1:29">
      <c r="F27" s="4">
        <v>9</v>
      </c>
      <c r="G27" s="1">
        <v>15</v>
      </c>
      <c r="H27" s="4">
        <v>213.95</v>
      </c>
      <c r="I27" s="4">
        <v>99</v>
      </c>
      <c r="J27" s="23">
        <f t="shared" si="2"/>
        <v>0.99</v>
      </c>
      <c r="U27" s="4">
        <v>9</v>
      </c>
      <c r="V27" s="1">
        <v>15</v>
      </c>
      <c r="W27" s="4">
        <v>145.54</v>
      </c>
      <c r="X27" s="4">
        <v>100</v>
      </c>
      <c r="Y27" s="23">
        <f t="shared" si="3"/>
        <v>1</v>
      </c>
    </row>
    <row r="28" spans="1:29">
      <c r="F28" s="4">
        <v>10</v>
      </c>
      <c r="G28" s="1">
        <v>15</v>
      </c>
      <c r="H28" s="4">
        <v>275.10000000000002</v>
      </c>
      <c r="I28" s="4">
        <v>94</v>
      </c>
      <c r="J28" s="23">
        <f t="shared" si="2"/>
        <v>0.94</v>
      </c>
      <c r="U28" s="4">
        <v>10</v>
      </c>
      <c r="V28" s="1">
        <v>15</v>
      </c>
      <c r="W28" s="4">
        <v>140.55000000000001</v>
      </c>
      <c r="X28" s="4">
        <v>100</v>
      </c>
      <c r="Y28" s="23">
        <f t="shared" si="3"/>
        <v>1</v>
      </c>
    </row>
  </sheetData>
  <mergeCells count="6">
    <mergeCell ref="A9:B9"/>
    <mergeCell ref="A22:B22"/>
    <mergeCell ref="P9:Q9"/>
    <mergeCell ref="P22:Q22"/>
    <mergeCell ref="P3:AC3"/>
    <mergeCell ref="B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28"/>
  <sheetViews>
    <sheetView workbookViewId="0">
      <selection activeCell="S9" sqref="S9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2" max="12" width="9.140625" customWidth="1"/>
    <col min="19" max="19" width="10.85546875" customWidth="1"/>
  </cols>
  <sheetData>
    <row r="1" spans="1:29" ht="24" thickBot="1">
      <c r="B1" s="55" t="s">
        <v>0</v>
      </c>
      <c r="C1" s="56"/>
      <c r="D1" s="56"/>
      <c r="E1" s="56"/>
      <c r="F1" s="57"/>
    </row>
    <row r="2" spans="1:29" ht="15.75" thickBot="1"/>
    <row r="3" spans="1:29" ht="21.75" thickBot="1">
      <c r="P3" s="27" t="s">
        <v>28</v>
      </c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9"/>
    </row>
    <row r="5" spans="1:29" ht="60">
      <c r="A5" s="3" t="s">
        <v>4</v>
      </c>
      <c r="B5" s="3" t="s">
        <v>7</v>
      </c>
      <c r="C5" s="3" t="s">
        <v>8</v>
      </c>
      <c r="D5" s="3" t="s">
        <v>38</v>
      </c>
      <c r="E5" s="2"/>
      <c r="F5" s="3" t="s">
        <v>5</v>
      </c>
      <c r="G5" s="7" t="s">
        <v>6</v>
      </c>
      <c r="H5" s="5" t="s">
        <v>1</v>
      </c>
      <c r="I5" s="5" t="s">
        <v>3</v>
      </c>
      <c r="J5" s="5" t="s">
        <v>2</v>
      </c>
      <c r="L5" s="9" t="s">
        <v>17</v>
      </c>
      <c r="M5" s="9" t="s">
        <v>18</v>
      </c>
      <c r="N5" s="9" t="s">
        <v>9</v>
      </c>
      <c r="P5" s="3" t="s">
        <v>4</v>
      </c>
      <c r="Q5" s="3" t="s">
        <v>7</v>
      </c>
      <c r="R5" s="3" t="s">
        <v>8</v>
      </c>
      <c r="S5" s="3" t="s">
        <v>38</v>
      </c>
      <c r="T5" s="2"/>
      <c r="U5" s="3" t="s">
        <v>5</v>
      </c>
      <c r="V5" s="7" t="s">
        <v>6</v>
      </c>
      <c r="W5" s="5" t="s">
        <v>1</v>
      </c>
      <c r="X5" s="5" t="s">
        <v>3</v>
      </c>
      <c r="Y5" s="5" t="s">
        <v>2</v>
      </c>
      <c r="AA5" s="9" t="s">
        <v>17</v>
      </c>
      <c r="AB5" s="9" t="s">
        <v>18</v>
      </c>
      <c r="AC5" s="9" t="s">
        <v>9</v>
      </c>
    </row>
    <row r="6" spans="1:29">
      <c r="A6" s="4">
        <v>200</v>
      </c>
      <c r="B6" s="16">
        <v>200</v>
      </c>
      <c r="C6" s="16">
        <v>200</v>
      </c>
      <c r="D6" s="16">
        <f>A6/(B6*C6)</f>
        <v>5.0000000000000001E-3</v>
      </c>
      <c r="E6" s="4"/>
      <c r="F6" s="4">
        <v>1</v>
      </c>
      <c r="G6" s="1">
        <v>10</v>
      </c>
      <c r="H6" s="4">
        <v>13.23</v>
      </c>
      <c r="I6" s="4">
        <v>2</v>
      </c>
      <c r="J6" s="23">
        <f>I6/A$6</f>
        <v>0.01</v>
      </c>
      <c r="L6" s="15">
        <f>AVERAGE(H6:H15)</f>
        <v>455.47699999999986</v>
      </c>
      <c r="M6" s="15">
        <f>AVERAGEIF(H6:H15,"&gt;0")</f>
        <v>506.0855555555554</v>
      </c>
      <c r="N6" s="21">
        <f>AVERAGE(J6:J15)</f>
        <v>2.3E-2</v>
      </c>
      <c r="P6" s="4">
        <v>200</v>
      </c>
      <c r="Q6" s="17">
        <v>100</v>
      </c>
      <c r="R6" s="17">
        <v>100</v>
      </c>
      <c r="S6" s="17">
        <f>P6/(Q6*R6)</f>
        <v>0.02</v>
      </c>
      <c r="T6" s="4"/>
      <c r="U6" s="4">
        <v>1</v>
      </c>
      <c r="V6" s="1">
        <v>10</v>
      </c>
      <c r="W6" s="4">
        <v>402.44</v>
      </c>
      <c r="X6" s="4">
        <v>183</v>
      </c>
      <c r="Y6" s="23">
        <f>X6/P$6</f>
        <v>0.91500000000000004</v>
      </c>
      <c r="AA6" s="15">
        <f>AVERAGE(W6:W15)</f>
        <v>328.40400000000005</v>
      </c>
      <c r="AB6" s="15">
        <f>AVERAGEIF(W6:W15,"&gt;0")</f>
        <v>328.40400000000005</v>
      </c>
      <c r="AC6" s="21">
        <f>AVERAGE(Y6:Y15)</f>
        <v>0.80950000000000011</v>
      </c>
    </row>
    <row r="7" spans="1:29">
      <c r="A7" s="4">
        <v>200</v>
      </c>
      <c r="B7" s="17">
        <v>100</v>
      </c>
      <c r="C7" s="17">
        <v>100</v>
      </c>
      <c r="D7" s="17">
        <f>A7/(B7*C7)</f>
        <v>0.02</v>
      </c>
      <c r="F7" s="4">
        <v>2</v>
      </c>
      <c r="G7" s="1">
        <v>10</v>
      </c>
      <c r="H7" s="4">
        <v>37.69</v>
      </c>
      <c r="I7" s="4">
        <v>5</v>
      </c>
      <c r="J7" s="23">
        <f t="shared" ref="J7:J15" si="0">I7/A$6</f>
        <v>2.5000000000000001E-2</v>
      </c>
      <c r="U7" s="4">
        <v>2</v>
      </c>
      <c r="V7" s="1">
        <v>10</v>
      </c>
      <c r="W7" s="4">
        <v>451.34</v>
      </c>
      <c r="X7" s="4">
        <v>160</v>
      </c>
      <c r="Y7" s="23">
        <f t="shared" ref="Y7:Y15" si="1">X7/P$6</f>
        <v>0.8</v>
      </c>
    </row>
    <row r="8" spans="1:29">
      <c r="F8" s="4">
        <v>3</v>
      </c>
      <c r="G8" s="1">
        <v>10</v>
      </c>
      <c r="H8" s="4">
        <v>4271</v>
      </c>
      <c r="I8" s="4">
        <v>5</v>
      </c>
      <c r="J8" s="23">
        <f t="shared" si="0"/>
        <v>2.5000000000000001E-2</v>
      </c>
      <c r="U8" s="4">
        <v>3</v>
      </c>
      <c r="V8" s="1">
        <v>10</v>
      </c>
      <c r="W8" s="4">
        <v>270.08999999999997</v>
      </c>
      <c r="X8" s="4">
        <v>185</v>
      </c>
      <c r="Y8" s="23">
        <f t="shared" si="1"/>
        <v>0.92500000000000004</v>
      </c>
    </row>
    <row r="9" spans="1:29">
      <c r="A9" s="25" t="s">
        <v>15</v>
      </c>
      <c r="B9" s="25"/>
      <c r="F9" s="4">
        <v>4</v>
      </c>
      <c r="G9" s="1">
        <v>10</v>
      </c>
      <c r="H9" s="4">
        <v>37.700000000000003</v>
      </c>
      <c r="I9" s="4">
        <v>6</v>
      </c>
      <c r="J9" s="23">
        <f t="shared" si="0"/>
        <v>0.03</v>
      </c>
      <c r="P9" s="25" t="s">
        <v>15</v>
      </c>
      <c r="Q9" s="25"/>
      <c r="U9" s="4">
        <v>4</v>
      </c>
      <c r="V9" s="1">
        <v>10</v>
      </c>
      <c r="W9" s="4">
        <v>265.64999999999998</v>
      </c>
      <c r="X9" s="4">
        <v>196</v>
      </c>
      <c r="Y9" s="23">
        <f t="shared" si="1"/>
        <v>0.98</v>
      </c>
    </row>
    <row r="10" spans="1:29">
      <c r="A10" s="12">
        <v>1</v>
      </c>
      <c r="B10" s="13" t="s">
        <v>16</v>
      </c>
      <c r="F10" s="4">
        <v>5</v>
      </c>
      <c r="G10" s="1">
        <v>10</v>
      </c>
      <c r="H10" s="4">
        <v>86.61</v>
      </c>
      <c r="I10" s="4">
        <v>8</v>
      </c>
      <c r="J10" s="23">
        <f t="shared" si="0"/>
        <v>0.04</v>
      </c>
      <c r="P10" s="12">
        <v>1</v>
      </c>
      <c r="Q10" s="13" t="s">
        <v>16</v>
      </c>
      <c r="U10" s="4">
        <v>5</v>
      </c>
      <c r="V10" s="1">
        <v>10</v>
      </c>
      <c r="W10" s="4">
        <v>419.63</v>
      </c>
      <c r="X10" s="4">
        <v>182</v>
      </c>
      <c r="Y10" s="23">
        <f t="shared" si="1"/>
        <v>0.91</v>
      </c>
    </row>
    <row r="11" spans="1:29">
      <c r="F11" s="4">
        <v>6</v>
      </c>
      <c r="G11" s="1">
        <v>10</v>
      </c>
      <c r="H11" s="4">
        <v>32.159999999999997</v>
      </c>
      <c r="I11" s="4">
        <v>9</v>
      </c>
      <c r="J11" s="23">
        <f t="shared" si="0"/>
        <v>4.4999999999999998E-2</v>
      </c>
      <c r="U11" s="4">
        <v>6</v>
      </c>
      <c r="V11" s="1">
        <v>10</v>
      </c>
      <c r="W11" s="4">
        <v>348.49</v>
      </c>
      <c r="X11" s="4">
        <v>168</v>
      </c>
      <c r="Y11" s="23">
        <f t="shared" si="1"/>
        <v>0.84</v>
      </c>
    </row>
    <row r="12" spans="1:29">
      <c r="F12" s="4">
        <v>7</v>
      </c>
      <c r="G12" s="1">
        <v>10</v>
      </c>
      <c r="H12" s="4">
        <v>0</v>
      </c>
      <c r="I12" s="4">
        <v>1</v>
      </c>
      <c r="J12" s="23">
        <f t="shared" si="0"/>
        <v>5.0000000000000001E-3</v>
      </c>
      <c r="U12" s="4">
        <v>7</v>
      </c>
      <c r="V12" s="1">
        <v>10</v>
      </c>
      <c r="W12" s="4">
        <v>375.74</v>
      </c>
      <c r="X12" s="4">
        <v>183</v>
      </c>
      <c r="Y12" s="23">
        <f t="shared" si="1"/>
        <v>0.91500000000000004</v>
      </c>
    </row>
    <row r="13" spans="1:29">
      <c r="F13" s="4">
        <v>8</v>
      </c>
      <c r="G13" s="1">
        <v>10</v>
      </c>
      <c r="H13" s="4">
        <v>25.46</v>
      </c>
      <c r="I13" s="4">
        <v>3</v>
      </c>
      <c r="J13" s="23">
        <f t="shared" si="0"/>
        <v>1.4999999999999999E-2</v>
      </c>
      <c r="U13" s="4">
        <v>8</v>
      </c>
      <c r="V13" s="1">
        <v>10</v>
      </c>
      <c r="W13" s="4">
        <v>234.4</v>
      </c>
      <c r="X13" s="4">
        <v>187</v>
      </c>
      <c r="Y13" s="23">
        <f t="shared" si="1"/>
        <v>0.93500000000000005</v>
      </c>
    </row>
    <row r="14" spans="1:29">
      <c r="F14" s="4">
        <v>9</v>
      </c>
      <c r="G14" s="1">
        <v>10</v>
      </c>
      <c r="H14" s="4">
        <v>13.23</v>
      </c>
      <c r="I14" s="4">
        <v>2</v>
      </c>
      <c r="J14" s="23">
        <f t="shared" si="0"/>
        <v>0.01</v>
      </c>
      <c r="U14" s="4">
        <v>9</v>
      </c>
      <c r="V14" s="1">
        <v>10</v>
      </c>
      <c r="W14" s="4">
        <v>37.69</v>
      </c>
      <c r="X14" s="4">
        <v>4</v>
      </c>
      <c r="Y14" s="23">
        <f t="shared" si="1"/>
        <v>0.02</v>
      </c>
    </row>
    <row r="15" spans="1:29">
      <c r="F15" s="4">
        <v>10</v>
      </c>
      <c r="G15" s="1">
        <v>10</v>
      </c>
      <c r="H15" s="4">
        <v>37.69</v>
      </c>
      <c r="I15" s="4">
        <v>5</v>
      </c>
      <c r="J15" s="23">
        <f t="shared" si="0"/>
        <v>2.5000000000000001E-2</v>
      </c>
      <c r="U15" s="4">
        <v>10</v>
      </c>
      <c r="V15" s="1">
        <v>10</v>
      </c>
      <c r="W15" s="4">
        <v>478.57</v>
      </c>
      <c r="X15" s="4">
        <v>171</v>
      </c>
      <c r="Y15" s="23">
        <f t="shared" si="1"/>
        <v>0.85499999999999998</v>
      </c>
    </row>
    <row r="16" spans="1:29">
      <c r="H16" s="1"/>
      <c r="K16" s="6"/>
      <c r="W16" s="1"/>
      <c r="Z16" s="6"/>
    </row>
    <row r="17" spans="1:29">
      <c r="H17" s="1"/>
      <c r="K17" s="6"/>
      <c r="W17" s="1"/>
      <c r="Z17" s="6"/>
    </row>
    <row r="18" spans="1:29" ht="60">
      <c r="A18" s="3" t="s">
        <v>4</v>
      </c>
      <c r="B18" s="3" t="s">
        <v>7</v>
      </c>
      <c r="C18" s="3" t="s">
        <v>8</v>
      </c>
      <c r="D18" s="3" t="s">
        <v>38</v>
      </c>
      <c r="F18" s="3" t="s">
        <v>5</v>
      </c>
      <c r="G18" s="7" t="s">
        <v>6</v>
      </c>
      <c r="H18" s="5" t="s">
        <v>1</v>
      </c>
      <c r="I18" s="5" t="s">
        <v>3</v>
      </c>
      <c r="J18" s="5" t="s">
        <v>2</v>
      </c>
      <c r="L18" s="14" t="s">
        <v>17</v>
      </c>
      <c r="M18" s="14" t="s">
        <v>18</v>
      </c>
      <c r="N18" s="14" t="s">
        <v>9</v>
      </c>
      <c r="P18" s="3" t="s">
        <v>4</v>
      </c>
      <c r="Q18" s="3" t="s">
        <v>7</v>
      </c>
      <c r="R18" s="3" t="s">
        <v>8</v>
      </c>
      <c r="S18" s="3" t="s">
        <v>38</v>
      </c>
      <c r="U18" s="3" t="s">
        <v>5</v>
      </c>
      <c r="V18" s="7" t="s">
        <v>6</v>
      </c>
      <c r="W18" s="5" t="s">
        <v>1</v>
      </c>
      <c r="X18" s="5" t="s">
        <v>3</v>
      </c>
      <c r="Y18" s="5" t="s">
        <v>2</v>
      </c>
      <c r="AA18" s="14" t="s">
        <v>17</v>
      </c>
      <c r="AB18" s="14" t="s">
        <v>18</v>
      </c>
      <c r="AC18" s="14" t="s">
        <v>9</v>
      </c>
    </row>
    <row r="19" spans="1:29">
      <c r="A19" s="4">
        <v>200</v>
      </c>
      <c r="B19" s="16">
        <v>200</v>
      </c>
      <c r="C19" s="16">
        <v>200</v>
      </c>
      <c r="D19" s="16">
        <f>A19/(B19*C19)</f>
        <v>5.0000000000000001E-3</v>
      </c>
      <c r="F19" s="4">
        <v>1</v>
      </c>
      <c r="G19" s="1">
        <v>15</v>
      </c>
      <c r="H19" s="4">
        <v>62.15</v>
      </c>
      <c r="I19" s="4">
        <v>9</v>
      </c>
      <c r="J19" s="23">
        <f>I19/A$19</f>
        <v>4.4999999999999998E-2</v>
      </c>
      <c r="L19" s="18">
        <f>AVERAGE(H19:H28)</f>
        <v>118.59900000000002</v>
      </c>
      <c r="M19" s="18">
        <f>AVERAGEIF(H19:H28,"&gt;0")</f>
        <v>118.59900000000002</v>
      </c>
      <c r="N19" s="22">
        <f>AVERAGE(J19:J28)</f>
        <v>0.14750000000000002</v>
      </c>
      <c r="P19" s="4">
        <v>200</v>
      </c>
      <c r="Q19" s="17">
        <v>100</v>
      </c>
      <c r="R19" s="17">
        <v>100</v>
      </c>
      <c r="S19" s="17">
        <f>P19/(Q19*R19)</f>
        <v>0.02</v>
      </c>
      <c r="U19" s="4">
        <v>1</v>
      </c>
      <c r="V19" s="1">
        <v>15</v>
      </c>
      <c r="W19" s="4">
        <v>208.91</v>
      </c>
      <c r="X19" s="4">
        <v>199</v>
      </c>
      <c r="Y19" s="23">
        <f>X19/P$19</f>
        <v>0.995</v>
      </c>
      <c r="AA19" s="18">
        <f>AVERAGE(W19:W28)</f>
        <v>183.30444444444444</v>
      </c>
      <c r="AB19" s="18">
        <f>AVERAGEIF(W19:W28,"&gt;0")</f>
        <v>183.30444444444444</v>
      </c>
      <c r="AC19" s="22">
        <f>AVERAGE(Y19:Y28)</f>
        <v>0.99749999999999994</v>
      </c>
    </row>
    <row r="20" spans="1:29">
      <c r="A20" s="4">
        <v>200</v>
      </c>
      <c r="B20" s="17">
        <v>100</v>
      </c>
      <c r="C20" s="17">
        <v>100</v>
      </c>
      <c r="D20" s="17">
        <f>A20/(B20*C20)</f>
        <v>0.02</v>
      </c>
      <c r="F20" s="4">
        <v>2</v>
      </c>
      <c r="G20" s="1">
        <v>15</v>
      </c>
      <c r="H20" s="4">
        <v>17.25</v>
      </c>
      <c r="I20" s="4">
        <v>64</v>
      </c>
      <c r="J20" s="23">
        <f t="shared" ref="J20:J28" si="2">I20/A$19</f>
        <v>0.32</v>
      </c>
      <c r="U20" s="4">
        <v>2</v>
      </c>
      <c r="V20" s="1">
        <v>15</v>
      </c>
      <c r="W20" s="4" t="s">
        <v>29</v>
      </c>
      <c r="X20" s="4">
        <v>198</v>
      </c>
      <c r="Y20" s="23">
        <f t="shared" ref="Y20:Y28" si="3">X20/P$19</f>
        <v>0.99</v>
      </c>
    </row>
    <row r="21" spans="1:29">
      <c r="F21" s="4">
        <v>3</v>
      </c>
      <c r="G21" s="1">
        <v>15</v>
      </c>
      <c r="H21" s="4">
        <v>208.93</v>
      </c>
      <c r="I21" s="4">
        <v>35</v>
      </c>
      <c r="J21" s="23">
        <f t="shared" si="2"/>
        <v>0.17499999999999999</v>
      </c>
      <c r="U21" s="4">
        <v>3</v>
      </c>
      <c r="V21" s="1">
        <v>15</v>
      </c>
      <c r="W21" s="4">
        <v>182.24</v>
      </c>
      <c r="X21" s="4">
        <v>200</v>
      </c>
      <c r="Y21" s="23">
        <f t="shared" si="3"/>
        <v>1</v>
      </c>
    </row>
    <row r="22" spans="1:29">
      <c r="A22" s="25" t="s">
        <v>15</v>
      </c>
      <c r="B22" s="25"/>
      <c r="F22" s="4">
        <v>4</v>
      </c>
      <c r="G22" s="1">
        <v>15</v>
      </c>
      <c r="H22" s="4">
        <v>324.01</v>
      </c>
      <c r="I22" s="4">
        <v>64</v>
      </c>
      <c r="J22" s="23">
        <f t="shared" si="2"/>
        <v>0.32</v>
      </c>
      <c r="P22" s="25" t="s">
        <v>15</v>
      </c>
      <c r="Q22" s="25"/>
      <c r="U22" s="4">
        <v>4</v>
      </c>
      <c r="V22" s="1">
        <v>15</v>
      </c>
      <c r="W22" s="4">
        <v>157.79</v>
      </c>
      <c r="X22" s="4">
        <v>200</v>
      </c>
      <c r="Y22" s="23">
        <f t="shared" si="3"/>
        <v>1</v>
      </c>
    </row>
    <row r="23" spans="1:29">
      <c r="A23" s="12">
        <v>1</v>
      </c>
      <c r="B23" s="13" t="s">
        <v>16</v>
      </c>
      <c r="F23" s="4">
        <v>5</v>
      </c>
      <c r="G23" s="1">
        <v>15</v>
      </c>
      <c r="H23" s="4">
        <v>86.61</v>
      </c>
      <c r="I23" s="4">
        <v>10</v>
      </c>
      <c r="J23" s="23">
        <f t="shared" si="2"/>
        <v>0.05</v>
      </c>
      <c r="P23" s="12">
        <v>1</v>
      </c>
      <c r="Q23" s="13" t="s">
        <v>16</v>
      </c>
      <c r="U23" s="4">
        <v>5</v>
      </c>
      <c r="V23" s="1">
        <v>15</v>
      </c>
      <c r="W23" s="4">
        <v>211.72</v>
      </c>
      <c r="X23" s="4">
        <v>199</v>
      </c>
      <c r="Y23" s="23">
        <f t="shared" si="3"/>
        <v>0.995</v>
      </c>
    </row>
    <row r="24" spans="1:29">
      <c r="F24" s="4">
        <v>6</v>
      </c>
      <c r="G24" s="1">
        <v>15</v>
      </c>
      <c r="H24" s="4">
        <v>86.61</v>
      </c>
      <c r="I24" s="4">
        <v>14</v>
      </c>
      <c r="J24" s="23">
        <f t="shared" si="2"/>
        <v>7.0000000000000007E-2</v>
      </c>
      <c r="U24" s="4">
        <v>6</v>
      </c>
      <c r="V24" s="1">
        <v>15</v>
      </c>
      <c r="W24" s="4">
        <v>226.16</v>
      </c>
      <c r="X24" s="4">
        <v>199</v>
      </c>
      <c r="Y24" s="23">
        <f t="shared" si="3"/>
        <v>0.995</v>
      </c>
    </row>
    <row r="25" spans="1:29">
      <c r="F25" s="4">
        <v>7</v>
      </c>
      <c r="G25" s="1">
        <v>15</v>
      </c>
      <c r="H25" s="4">
        <v>37.700000000000003</v>
      </c>
      <c r="I25" s="4">
        <v>4</v>
      </c>
      <c r="J25" s="23">
        <f t="shared" si="2"/>
        <v>0.02</v>
      </c>
      <c r="U25" s="4">
        <v>7</v>
      </c>
      <c r="V25" s="1">
        <v>15</v>
      </c>
      <c r="W25" s="4">
        <v>196.69</v>
      </c>
      <c r="X25" s="4">
        <v>200</v>
      </c>
      <c r="Y25" s="23">
        <f t="shared" si="3"/>
        <v>1</v>
      </c>
    </row>
    <row r="26" spans="1:29">
      <c r="F26" s="4">
        <v>8</v>
      </c>
      <c r="G26" s="1">
        <v>15</v>
      </c>
      <c r="H26" s="4">
        <v>311.81</v>
      </c>
      <c r="I26" s="4">
        <v>88</v>
      </c>
      <c r="J26" s="23">
        <f t="shared" si="2"/>
        <v>0.44</v>
      </c>
      <c r="U26" s="4">
        <v>8</v>
      </c>
      <c r="V26" s="1">
        <v>15</v>
      </c>
      <c r="W26" s="4">
        <v>147.80000000000001</v>
      </c>
      <c r="X26" s="4">
        <v>200</v>
      </c>
      <c r="Y26" s="23">
        <f t="shared" si="3"/>
        <v>1</v>
      </c>
    </row>
    <row r="27" spans="1:29">
      <c r="F27" s="4">
        <v>9</v>
      </c>
      <c r="G27" s="1">
        <v>15</v>
      </c>
      <c r="H27" s="4">
        <v>13.23</v>
      </c>
      <c r="I27" s="4">
        <v>2</v>
      </c>
      <c r="J27" s="23">
        <f t="shared" si="2"/>
        <v>0.01</v>
      </c>
      <c r="U27" s="4">
        <v>9</v>
      </c>
      <c r="V27" s="1">
        <v>15</v>
      </c>
      <c r="W27" s="4">
        <v>106.71</v>
      </c>
      <c r="X27" s="4">
        <v>200</v>
      </c>
      <c r="Y27" s="23">
        <f t="shared" si="3"/>
        <v>1</v>
      </c>
    </row>
    <row r="28" spans="1:29">
      <c r="F28" s="4">
        <v>10</v>
      </c>
      <c r="G28" s="1">
        <v>15</v>
      </c>
      <c r="H28" s="4">
        <v>37.69</v>
      </c>
      <c r="I28" s="4">
        <v>5</v>
      </c>
      <c r="J28" s="23">
        <f t="shared" si="2"/>
        <v>2.5000000000000001E-2</v>
      </c>
      <c r="U28" s="4">
        <v>10</v>
      </c>
      <c r="V28" s="1">
        <v>15</v>
      </c>
      <c r="W28" s="4">
        <v>211.72</v>
      </c>
      <c r="X28" s="4">
        <v>200</v>
      </c>
      <c r="Y28" s="23">
        <f t="shared" si="3"/>
        <v>1</v>
      </c>
    </row>
  </sheetData>
  <mergeCells count="6">
    <mergeCell ref="A9:B9"/>
    <mergeCell ref="A22:B22"/>
    <mergeCell ref="P9:Q9"/>
    <mergeCell ref="P22:Q22"/>
    <mergeCell ref="P3:AC3"/>
    <mergeCell ref="B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29"/>
  <sheetViews>
    <sheetView workbookViewId="0">
      <selection activeCell="S9" sqref="S9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9" max="19" width="10.85546875" customWidth="1"/>
  </cols>
  <sheetData>
    <row r="1" spans="1:29" ht="24" thickBot="1">
      <c r="B1" s="55" t="s">
        <v>0</v>
      </c>
      <c r="C1" s="56"/>
      <c r="D1" s="56"/>
      <c r="E1" s="56"/>
      <c r="F1" s="57"/>
    </row>
    <row r="2" spans="1:29" ht="15.75" thickBot="1"/>
    <row r="3" spans="1:29" ht="21.75" thickBot="1">
      <c r="P3" s="27" t="s">
        <v>28</v>
      </c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9"/>
    </row>
    <row r="5" spans="1:29" ht="60">
      <c r="A5" s="3" t="s">
        <v>4</v>
      </c>
      <c r="B5" s="3" t="s">
        <v>7</v>
      </c>
      <c r="C5" s="3" t="s">
        <v>8</v>
      </c>
      <c r="D5" s="3" t="s">
        <v>38</v>
      </c>
      <c r="E5" s="2"/>
      <c r="F5" s="3" t="s">
        <v>5</v>
      </c>
      <c r="G5" s="7" t="s">
        <v>6</v>
      </c>
      <c r="H5" s="5" t="s">
        <v>1</v>
      </c>
      <c r="I5" s="5" t="s">
        <v>3</v>
      </c>
      <c r="J5" s="5" t="s">
        <v>2</v>
      </c>
      <c r="L5" s="9" t="s">
        <v>17</v>
      </c>
      <c r="M5" s="9" t="s">
        <v>18</v>
      </c>
      <c r="N5" s="9" t="s">
        <v>9</v>
      </c>
      <c r="P5" s="3" t="s">
        <v>4</v>
      </c>
      <c r="Q5" s="3" t="s">
        <v>7</v>
      </c>
      <c r="R5" s="3" t="s">
        <v>8</v>
      </c>
      <c r="S5" s="3" t="s">
        <v>38</v>
      </c>
      <c r="T5" s="2"/>
      <c r="U5" s="3" t="s">
        <v>5</v>
      </c>
      <c r="V5" s="7" t="s">
        <v>6</v>
      </c>
      <c r="W5" s="5" t="s">
        <v>1</v>
      </c>
      <c r="X5" s="5" t="s">
        <v>3</v>
      </c>
      <c r="Y5" s="5" t="s">
        <v>2</v>
      </c>
      <c r="AA5" s="9" t="s">
        <v>17</v>
      </c>
      <c r="AB5" s="9" t="s">
        <v>18</v>
      </c>
      <c r="AC5" s="9" t="s">
        <v>9</v>
      </c>
    </row>
    <row r="6" spans="1:29">
      <c r="A6" s="4">
        <v>500</v>
      </c>
      <c r="B6" s="16">
        <v>500</v>
      </c>
      <c r="C6" s="16">
        <v>500</v>
      </c>
      <c r="D6" s="16">
        <f>A6/(B6*C6)</f>
        <v>2E-3</v>
      </c>
      <c r="E6" s="4"/>
      <c r="F6" s="4">
        <v>1</v>
      </c>
      <c r="G6" s="1">
        <v>10</v>
      </c>
      <c r="H6" s="4">
        <v>0</v>
      </c>
      <c r="I6" s="4">
        <v>1</v>
      </c>
      <c r="J6" s="23">
        <f>I6/A$6</f>
        <v>2E-3</v>
      </c>
      <c r="L6" s="15">
        <f>AVERAGE(H6:H15)</f>
        <v>6.5150000000000006</v>
      </c>
      <c r="M6" s="15">
        <f>AVERAGEIF(H6:H15,"&gt;0")</f>
        <v>16.287500000000001</v>
      </c>
      <c r="N6" s="21">
        <f>AVERAGE(J6:J15)</f>
        <v>3.0000000000000005E-3</v>
      </c>
      <c r="P6" s="4">
        <v>500</v>
      </c>
      <c r="Q6" s="17">
        <v>158</v>
      </c>
      <c r="R6" s="17">
        <v>158</v>
      </c>
      <c r="S6" s="17">
        <f>P6/(Q6*R6)</f>
        <v>2.0028841531805799E-2</v>
      </c>
      <c r="T6" s="4"/>
      <c r="U6" s="4">
        <v>1</v>
      </c>
      <c r="V6" s="1">
        <v>10</v>
      </c>
      <c r="W6" s="4">
        <v>551.95000000000005</v>
      </c>
      <c r="X6" s="4">
        <v>463</v>
      </c>
      <c r="Y6" s="23">
        <f>X6/P$6</f>
        <v>0.92600000000000005</v>
      </c>
      <c r="AA6" s="15">
        <f>AVERAGE(W6:W15)</f>
        <v>499.36599999999999</v>
      </c>
      <c r="AB6" s="15">
        <f>AVERAGEIF(W6:W15,"&gt;0")</f>
        <v>499.36599999999999</v>
      </c>
      <c r="AC6" s="21">
        <f>AVERAGE(Y6:Y15)</f>
        <v>0.69500000000000006</v>
      </c>
    </row>
    <row r="7" spans="1:29">
      <c r="A7" s="4">
        <v>500</v>
      </c>
      <c r="B7" s="17">
        <v>158</v>
      </c>
      <c r="C7" s="17">
        <v>158</v>
      </c>
      <c r="D7" s="17">
        <f>A7/(B7*C7)</f>
        <v>2.0028841531805799E-2</v>
      </c>
      <c r="F7" s="4">
        <v>2</v>
      </c>
      <c r="G7" s="1">
        <v>10</v>
      </c>
      <c r="H7" s="4">
        <v>13.23</v>
      </c>
      <c r="I7" s="4">
        <v>2</v>
      </c>
      <c r="J7" s="23">
        <f t="shared" ref="J7:J15" si="0">I7/A$6</f>
        <v>4.0000000000000001E-3</v>
      </c>
      <c r="U7" s="4">
        <v>2</v>
      </c>
      <c r="V7" s="1">
        <v>10</v>
      </c>
      <c r="W7" s="4">
        <v>250.62</v>
      </c>
      <c r="X7" s="4">
        <v>148</v>
      </c>
      <c r="Y7" s="23">
        <f t="shared" ref="Y7:Y15" si="1">X7/P$6</f>
        <v>0.29599999999999999</v>
      </c>
    </row>
    <row r="8" spans="1:29">
      <c r="F8" s="4">
        <v>3</v>
      </c>
      <c r="G8" s="1">
        <v>10</v>
      </c>
      <c r="H8" s="4">
        <v>0</v>
      </c>
      <c r="I8" s="4">
        <v>1</v>
      </c>
      <c r="J8" s="23">
        <f t="shared" si="0"/>
        <v>2E-3</v>
      </c>
      <c r="U8" s="4">
        <v>3</v>
      </c>
      <c r="V8" s="1">
        <v>10</v>
      </c>
      <c r="W8" s="4">
        <v>811.04</v>
      </c>
      <c r="X8" s="4">
        <v>435</v>
      </c>
      <c r="Y8" s="23">
        <f t="shared" si="1"/>
        <v>0.87</v>
      </c>
    </row>
    <row r="9" spans="1:29">
      <c r="A9" s="25" t="s">
        <v>15</v>
      </c>
      <c r="B9" s="25"/>
      <c r="F9" s="4">
        <v>4</v>
      </c>
      <c r="G9" s="1">
        <v>10</v>
      </c>
      <c r="H9" s="4">
        <v>0</v>
      </c>
      <c r="I9" s="4">
        <v>1</v>
      </c>
      <c r="J9" s="23">
        <f t="shared" si="0"/>
        <v>2E-3</v>
      </c>
      <c r="P9" s="25" t="s">
        <v>15</v>
      </c>
      <c r="Q9" s="25"/>
      <c r="U9" s="4">
        <v>4</v>
      </c>
      <c r="V9" s="1">
        <v>10</v>
      </c>
      <c r="W9" s="4">
        <v>25.46</v>
      </c>
      <c r="X9" s="4">
        <v>3</v>
      </c>
      <c r="Y9" s="23">
        <f t="shared" si="1"/>
        <v>6.0000000000000001E-3</v>
      </c>
    </row>
    <row r="10" spans="1:29">
      <c r="A10" s="12">
        <v>1</v>
      </c>
      <c r="B10" s="13" t="s">
        <v>16</v>
      </c>
      <c r="F10" s="4">
        <v>5</v>
      </c>
      <c r="G10" s="1">
        <v>10</v>
      </c>
      <c r="H10" s="4">
        <v>13.23</v>
      </c>
      <c r="I10" s="4">
        <v>2</v>
      </c>
      <c r="J10" s="23">
        <f t="shared" si="0"/>
        <v>4.0000000000000001E-3</v>
      </c>
      <c r="P10" s="12">
        <v>1</v>
      </c>
      <c r="Q10" s="13" t="s">
        <v>16</v>
      </c>
      <c r="U10" s="4">
        <v>5</v>
      </c>
      <c r="V10" s="1">
        <v>10</v>
      </c>
      <c r="W10" s="4">
        <v>490.79</v>
      </c>
      <c r="X10" s="4">
        <v>435</v>
      </c>
      <c r="Y10" s="23">
        <f t="shared" si="1"/>
        <v>0.87</v>
      </c>
    </row>
    <row r="11" spans="1:29">
      <c r="F11" s="4">
        <v>6</v>
      </c>
      <c r="G11" s="1">
        <v>10</v>
      </c>
      <c r="H11" s="4">
        <v>0</v>
      </c>
      <c r="I11" s="4">
        <v>1</v>
      </c>
      <c r="J11" s="23">
        <f t="shared" si="0"/>
        <v>2E-3</v>
      </c>
      <c r="U11" s="4">
        <v>6</v>
      </c>
      <c r="V11" s="1">
        <v>10</v>
      </c>
      <c r="W11" s="4">
        <v>608.11</v>
      </c>
      <c r="X11" s="4">
        <v>393</v>
      </c>
      <c r="Y11" s="23">
        <f t="shared" si="1"/>
        <v>0.78600000000000003</v>
      </c>
    </row>
    <row r="12" spans="1:29">
      <c r="F12" s="4">
        <v>7</v>
      </c>
      <c r="G12" s="1">
        <v>10</v>
      </c>
      <c r="H12" s="4">
        <v>13.23</v>
      </c>
      <c r="I12" s="4">
        <v>2</v>
      </c>
      <c r="J12" s="23">
        <f t="shared" si="0"/>
        <v>4.0000000000000001E-3</v>
      </c>
      <c r="U12" s="4">
        <v>7</v>
      </c>
      <c r="V12" s="1">
        <v>10</v>
      </c>
      <c r="W12" s="4">
        <v>740.46</v>
      </c>
      <c r="X12" s="4">
        <v>409</v>
      </c>
      <c r="Y12" s="23">
        <f t="shared" si="1"/>
        <v>0.81799999999999995</v>
      </c>
    </row>
    <row r="13" spans="1:29">
      <c r="F13" s="4">
        <v>8</v>
      </c>
      <c r="G13" s="1">
        <v>10</v>
      </c>
      <c r="H13" s="4">
        <v>25.46</v>
      </c>
      <c r="I13" s="4">
        <v>3</v>
      </c>
      <c r="J13" s="23">
        <f t="shared" si="0"/>
        <v>6.0000000000000001E-3</v>
      </c>
      <c r="U13" s="4">
        <v>8</v>
      </c>
      <c r="V13" s="1">
        <v>10</v>
      </c>
      <c r="W13" s="4">
        <v>617.59</v>
      </c>
      <c r="X13" s="4">
        <v>430</v>
      </c>
      <c r="Y13" s="23">
        <f t="shared" si="1"/>
        <v>0.86</v>
      </c>
    </row>
    <row r="14" spans="1:29">
      <c r="F14" s="4">
        <v>9</v>
      </c>
      <c r="G14" s="1">
        <v>10</v>
      </c>
      <c r="H14" s="4">
        <v>0</v>
      </c>
      <c r="I14" s="4">
        <v>1</v>
      </c>
      <c r="J14" s="23">
        <f t="shared" si="0"/>
        <v>2E-3</v>
      </c>
      <c r="U14" s="4">
        <v>9</v>
      </c>
      <c r="V14" s="1">
        <v>10</v>
      </c>
      <c r="W14" s="4">
        <v>402.4</v>
      </c>
      <c r="X14" s="4">
        <v>369</v>
      </c>
      <c r="Y14" s="23">
        <f t="shared" si="1"/>
        <v>0.73799999999999999</v>
      </c>
    </row>
    <row r="15" spans="1:29">
      <c r="F15" s="4">
        <v>10</v>
      </c>
      <c r="G15" s="1">
        <v>10</v>
      </c>
      <c r="H15" s="4">
        <v>0</v>
      </c>
      <c r="I15" s="4">
        <v>1</v>
      </c>
      <c r="J15" s="23">
        <f t="shared" si="0"/>
        <v>2E-3</v>
      </c>
      <c r="U15" s="4">
        <v>10</v>
      </c>
      <c r="V15" s="1">
        <v>10</v>
      </c>
      <c r="W15" s="4">
        <v>495.24</v>
      </c>
      <c r="X15" s="4">
        <v>390</v>
      </c>
      <c r="Y15" s="23">
        <f t="shared" si="1"/>
        <v>0.78</v>
      </c>
    </row>
    <row r="16" spans="1:29">
      <c r="H16" s="1"/>
      <c r="K16" s="6"/>
      <c r="W16" s="1"/>
      <c r="Z16" s="6"/>
    </row>
    <row r="17" spans="1:29">
      <c r="H17" s="1"/>
      <c r="K17" s="6"/>
      <c r="W17" s="1"/>
      <c r="Z17" s="6"/>
    </row>
    <row r="18" spans="1:29" ht="60">
      <c r="A18" s="3" t="s">
        <v>4</v>
      </c>
      <c r="B18" s="3" t="s">
        <v>7</v>
      </c>
      <c r="C18" s="3" t="s">
        <v>8</v>
      </c>
      <c r="D18" s="3" t="s">
        <v>38</v>
      </c>
      <c r="F18" s="3" t="s">
        <v>5</v>
      </c>
      <c r="G18" s="7" t="s">
        <v>6</v>
      </c>
      <c r="H18" s="5" t="s">
        <v>1</v>
      </c>
      <c r="I18" s="5" t="s">
        <v>3</v>
      </c>
      <c r="J18" s="5" t="s">
        <v>2</v>
      </c>
      <c r="L18" s="14" t="s">
        <v>17</v>
      </c>
      <c r="M18" s="14" t="s">
        <v>18</v>
      </c>
      <c r="N18" s="14" t="s">
        <v>9</v>
      </c>
      <c r="P18" s="3" t="s">
        <v>4</v>
      </c>
      <c r="Q18" s="3" t="s">
        <v>7</v>
      </c>
      <c r="R18" s="3" t="s">
        <v>8</v>
      </c>
      <c r="S18" s="3" t="s">
        <v>38</v>
      </c>
      <c r="U18" s="3" t="s">
        <v>5</v>
      </c>
      <c r="V18" s="7" t="s">
        <v>6</v>
      </c>
      <c r="W18" s="5" t="s">
        <v>1</v>
      </c>
      <c r="X18" s="5" t="s">
        <v>3</v>
      </c>
      <c r="Y18" s="5" t="s">
        <v>2</v>
      </c>
      <c r="AA18" s="14" t="s">
        <v>17</v>
      </c>
      <c r="AB18" s="14" t="s">
        <v>18</v>
      </c>
      <c r="AC18" s="14" t="s">
        <v>9</v>
      </c>
    </row>
    <row r="19" spans="1:29">
      <c r="A19" s="4">
        <v>500</v>
      </c>
      <c r="B19" s="16">
        <v>500</v>
      </c>
      <c r="C19" s="16">
        <v>500</v>
      </c>
      <c r="D19" s="16">
        <f>A19/(B19*C19)</f>
        <v>2E-3</v>
      </c>
      <c r="F19" s="4">
        <v>1</v>
      </c>
      <c r="G19" s="1">
        <v>15</v>
      </c>
      <c r="H19" s="4">
        <v>0</v>
      </c>
      <c r="I19" s="4">
        <v>1</v>
      </c>
      <c r="J19" s="23">
        <f>I19/A$19</f>
        <v>2E-3</v>
      </c>
      <c r="L19" s="18">
        <f>AVERAGE(H19:H28)</f>
        <v>27.387</v>
      </c>
      <c r="M19" s="18">
        <f>AVERAGEIF(H19:H28,"&gt;0")</f>
        <v>39.124285714285712</v>
      </c>
      <c r="N19" s="22">
        <f>AVERAGE(J19:J28)</f>
        <v>7.4000000000000012E-3</v>
      </c>
      <c r="P19" s="4">
        <v>500</v>
      </c>
      <c r="Q19" s="17">
        <v>158</v>
      </c>
      <c r="R19" s="17">
        <v>158</v>
      </c>
      <c r="S19" s="17">
        <f>P19/(Q19*R19)</f>
        <v>2.0028841531805799E-2</v>
      </c>
      <c r="U19" s="4">
        <v>1</v>
      </c>
      <c r="V19" s="1">
        <v>15</v>
      </c>
      <c r="W19" s="4">
        <v>334.02</v>
      </c>
      <c r="X19" s="4">
        <v>488</v>
      </c>
      <c r="Y19" s="23">
        <f>X19/P$19</f>
        <v>0.97599999999999998</v>
      </c>
      <c r="AA19" s="18">
        <f>AVERAGE(W19:W28)</f>
        <v>284.10400000000004</v>
      </c>
      <c r="AB19" s="18">
        <f>AVERAGEIF(W19:W28,"&gt;0")</f>
        <v>284.10400000000004</v>
      </c>
      <c r="AC19" s="22">
        <f>AVERAGE(Y19:Y28)</f>
        <v>0.98460000000000003</v>
      </c>
    </row>
    <row r="20" spans="1:29">
      <c r="A20" s="4">
        <v>500</v>
      </c>
      <c r="B20" s="17">
        <v>158</v>
      </c>
      <c r="C20" s="17">
        <v>158</v>
      </c>
      <c r="D20" s="17">
        <f>A20/(B20*C20)</f>
        <v>2.0028841531805799E-2</v>
      </c>
      <c r="F20" s="4">
        <v>2</v>
      </c>
      <c r="G20" s="1">
        <v>15</v>
      </c>
      <c r="H20" s="4">
        <v>86.61</v>
      </c>
      <c r="I20" s="4">
        <v>8</v>
      </c>
      <c r="J20" s="23">
        <f t="shared" ref="J20:J28" si="2">I20/A$19</f>
        <v>1.6E-2</v>
      </c>
      <c r="U20" s="4">
        <v>2</v>
      </c>
      <c r="V20" s="1">
        <v>15</v>
      </c>
      <c r="W20" s="4">
        <v>297.35000000000002</v>
      </c>
      <c r="X20" s="4">
        <v>491</v>
      </c>
      <c r="Y20" s="23">
        <f t="shared" ref="Y20:Y28" si="3">X20/P$19</f>
        <v>0.98199999999999998</v>
      </c>
    </row>
    <row r="21" spans="1:29">
      <c r="F21" s="4">
        <v>3</v>
      </c>
      <c r="G21" s="1">
        <v>15</v>
      </c>
      <c r="H21" s="4">
        <v>13.23</v>
      </c>
      <c r="I21" s="4">
        <v>2</v>
      </c>
      <c r="J21" s="23">
        <f t="shared" si="2"/>
        <v>4.0000000000000001E-3</v>
      </c>
      <c r="U21" s="4">
        <v>3</v>
      </c>
      <c r="V21" s="1">
        <v>15</v>
      </c>
      <c r="W21" s="4">
        <v>223.96</v>
      </c>
      <c r="X21" s="4">
        <v>498</v>
      </c>
      <c r="Y21" s="23">
        <f t="shared" si="3"/>
        <v>0.996</v>
      </c>
    </row>
    <row r="22" spans="1:29">
      <c r="A22" s="25" t="s">
        <v>15</v>
      </c>
      <c r="B22" s="25"/>
      <c r="F22" s="4">
        <v>4</v>
      </c>
      <c r="G22" s="1">
        <v>15</v>
      </c>
      <c r="H22" s="4">
        <v>0</v>
      </c>
      <c r="I22" s="4">
        <v>1</v>
      </c>
      <c r="J22" s="23">
        <f t="shared" si="2"/>
        <v>2E-3</v>
      </c>
      <c r="P22" s="25" t="s">
        <v>15</v>
      </c>
      <c r="Q22" s="25"/>
      <c r="U22" s="4">
        <v>4</v>
      </c>
      <c r="V22" s="1">
        <v>15</v>
      </c>
      <c r="W22" s="4">
        <v>292.32</v>
      </c>
      <c r="X22" s="4">
        <v>491</v>
      </c>
      <c r="Y22" s="23">
        <f t="shared" si="3"/>
        <v>0.98199999999999998</v>
      </c>
    </row>
    <row r="23" spans="1:29">
      <c r="A23" s="12">
        <v>1</v>
      </c>
      <c r="B23" s="13" t="s">
        <v>16</v>
      </c>
      <c r="F23" s="4">
        <v>5</v>
      </c>
      <c r="G23" s="1">
        <v>15</v>
      </c>
      <c r="H23" s="4">
        <v>54.93</v>
      </c>
      <c r="I23" s="4">
        <v>6</v>
      </c>
      <c r="J23" s="23">
        <f t="shared" si="2"/>
        <v>1.2E-2</v>
      </c>
      <c r="P23" s="12">
        <v>1</v>
      </c>
      <c r="Q23" s="13" t="s">
        <v>16</v>
      </c>
      <c r="U23" s="4">
        <v>5</v>
      </c>
      <c r="V23" s="1">
        <v>15</v>
      </c>
      <c r="W23" s="4">
        <v>307.33999999999997</v>
      </c>
      <c r="X23" s="4">
        <v>492</v>
      </c>
      <c r="Y23" s="23">
        <f t="shared" si="3"/>
        <v>0.98399999999999999</v>
      </c>
    </row>
    <row r="24" spans="1:29">
      <c r="F24" s="4">
        <v>6</v>
      </c>
      <c r="G24" s="1">
        <v>15</v>
      </c>
      <c r="H24" s="4">
        <v>13.23</v>
      </c>
      <c r="I24" s="4">
        <v>2</v>
      </c>
      <c r="J24" s="23">
        <f t="shared" si="2"/>
        <v>4.0000000000000001E-3</v>
      </c>
      <c r="U24" s="4">
        <v>6</v>
      </c>
      <c r="V24" s="1">
        <v>15</v>
      </c>
      <c r="W24" s="4">
        <v>260.64</v>
      </c>
      <c r="X24" s="4">
        <v>490</v>
      </c>
      <c r="Y24" s="23">
        <f t="shared" si="3"/>
        <v>0.98</v>
      </c>
    </row>
    <row r="25" spans="1:29">
      <c r="F25" s="4">
        <v>7</v>
      </c>
      <c r="G25" s="1">
        <v>15</v>
      </c>
      <c r="H25" s="4">
        <v>42.7</v>
      </c>
      <c r="I25" s="4">
        <v>7</v>
      </c>
      <c r="J25" s="23">
        <f t="shared" si="2"/>
        <v>1.4E-2</v>
      </c>
      <c r="U25" s="4">
        <v>7</v>
      </c>
      <c r="V25" s="1">
        <v>15</v>
      </c>
      <c r="W25" s="4">
        <v>280.11</v>
      </c>
      <c r="X25" s="4">
        <v>496</v>
      </c>
      <c r="Y25" s="23">
        <f t="shared" si="3"/>
        <v>0.99199999999999999</v>
      </c>
    </row>
    <row r="26" spans="1:29">
      <c r="F26" s="4">
        <v>8</v>
      </c>
      <c r="G26" s="1">
        <v>15</v>
      </c>
      <c r="H26" s="4">
        <v>37.700000000000003</v>
      </c>
      <c r="I26" s="4">
        <v>6</v>
      </c>
      <c r="J26" s="23">
        <f t="shared" si="2"/>
        <v>1.2E-2</v>
      </c>
      <c r="U26" s="4">
        <v>8</v>
      </c>
      <c r="V26" s="1">
        <v>15</v>
      </c>
      <c r="W26" s="4">
        <v>280.08999999999997</v>
      </c>
      <c r="X26" s="4">
        <v>495</v>
      </c>
      <c r="Y26" s="23">
        <f t="shared" si="3"/>
        <v>0.99</v>
      </c>
    </row>
    <row r="27" spans="1:29">
      <c r="F27" s="4">
        <v>9</v>
      </c>
      <c r="G27" s="1">
        <v>15</v>
      </c>
      <c r="H27" s="4">
        <v>0</v>
      </c>
      <c r="I27" s="4">
        <v>1</v>
      </c>
      <c r="J27" s="23">
        <f t="shared" si="2"/>
        <v>2E-3</v>
      </c>
      <c r="U27" s="4">
        <v>9</v>
      </c>
      <c r="V27" s="1">
        <v>15</v>
      </c>
      <c r="W27" s="4">
        <v>260.64999999999998</v>
      </c>
      <c r="X27" s="4">
        <v>493</v>
      </c>
      <c r="Y27" s="23">
        <f t="shared" si="3"/>
        <v>0.98599999999999999</v>
      </c>
    </row>
    <row r="28" spans="1:29">
      <c r="F28" s="4">
        <v>10</v>
      </c>
      <c r="G28" s="1">
        <v>15</v>
      </c>
      <c r="H28" s="4">
        <v>25.47</v>
      </c>
      <c r="I28" s="4">
        <v>3</v>
      </c>
      <c r="J28" s="23">
        <f t="shared" si="2"/>
        <v>6.0000000000000001E-3</v>
      </c>
      <c r="U28" s="4">
        <v>10</v>
      </c>
      <c r="V28" s="1">
        <v>15</v>
      </c>
      <c r="W28" s="4">
        <v>304.56</v>
      </c>
      <c r="X28" s="4">
        <v>489</v>
      </c>
      <c r="Y28" s="23">
        <f t="shared" si="3"/>
        <v>0.97799999999999998</v>
      </c>
    </row>
    <row r="29" spans="1:29">
      <c r="H29" s="24"/>
    </row>
  </sheetData>
  <mergeCells count="6">
    <mergeCell ref="A9:B9"/>
    <mergeCell ref="A22:B22"/>
    <mergeCell ref="P9:Q9"/>
    <mergeCell ref="P22:Q22"/>
    <mergeCell ref="P3:AC3"/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2</vt:lpstr>
      <vt:lpstr>5</vt:lpstr>
      <vt:lpstr>10</vt:lpstr>
      <vt:lpstr>30</vt:lpstr>
      <vt:lpstr>50</vt:lpstr>
      <vt:lpstr>80</vt:lpstr>
      <vt:lpstr>100</vt:lpstr>
      <vt:lpstr>200</vt:lpstr>
      <vt:lpstr>500</vt:lpstr>
      <vt:lpstr>1000</vt:lpstr>
      <vt:lpstr>Grafici</vt:lpstr>
      <vt:lpstr>Foglio9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2015-06-01T16:16:35Z</dcterms:modified>
</cp:coreProperties>
</file>