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esi\Documents\GitHub\climate-change\"/>
    </mc:Choice>
  </mc:AlternateContent>
  <xr:revisionPtr revIDLastSave="0" documentId="13_ncr:1_{6558562C-03D1-4C03-90BF-886B8AEF843B}" xr6:coauthVersionLast="47" xr6:coauthVersionMax="47" xr10:uidLastSave="{00000000-0000-0000-0000-000000000000}"/>
  <bookViews>
    <workbookView xWindow="-120" yWindow="-120" windowWidth="20730" windowHeight="11160" xr2:uid="{57DDF519-916F-43DC-ADE9-449A0A14BE6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Q28" i="1"/>
  <c r="O29" i="1"/>
  <c r="O28" i="1"/>
  <c r="T25" i="1"/>
  <c r="T24" i="1"/>
  <c r="T20" i="1"/>
  <c r="T19" i="1"/>
  <c r="S25" i="1"/>
  <c r="S24" i="1"/>
  <c r="S20" i="1"/>
  <c r="S19" i="1"/>
  <c r="R25" i="1"/>
  <c r="R24" i="1"/>
  <c r="R20" i="1"/>
  <c r="R19" i="1"/>
  <c r="P13" i="1"/>
  <c r="P12" i="1"/>
  <c r="P11" i="1"/>
  <c r="P10" i="1"/>
  <c r="K11" i="1"/>
  <c r="K12" i="1"/>
  <c r="K13" i="1"/>
  <c r="K10" i="1"/>
  <c r="E12" i="1"/>
  <c r="M10" i="1"/>
  <c r="O10" i="1" s="1"/>
  <c r="O7" i="1"/>
  <c r="M13" i="1" s="1"/>
  <c r="O13" i="1" s="1"/>
  <c r="O6" i="1"/>
  <c r="M12" i="1" s="1"/>
  <c r="O12" i="1" s="1"/>
  <c r="O5" i="1"/>
  <c r="M11" i="1" s="1"/>
  <c r="O11" i="1" s="1"/>
  <c r="O4" i="1"/>
  <c r="J5" i="1"/>
  <c r="H11" i="1" s="1"/>
  <c r="J11" i="1" s="1"/>
  <c r="J6" i="1"/>
  <c r="H12" i="1" s="1"/>
  <c r="J12" i="1" s="1"/>
  <c r="J7" i="1"/>
  <c r="H13" i="1" s="1"/>
  <c r="J13" i="1" s="1"/>
  <c r="J4" i="1"/>
  <c r="H10" i="1" s="1"/>
  <c r="J10" i="1" s="1"/>
  <c r="F5" i="1"/>
  <c r="F6" i="1"/>
  <c r="F7" i="1"/>
  <c r="F4" i="1"/>
</calcChain>
</file>

<file path=xl/sharedStrings.xml><?xml version="1.0" encoding="utf-8"?>
<sst xmlns="http://schemas.openxmlformats.org/spreadsheetml/2006/main" count="52" uniqueCount="24">
  <si>
    <t>T</t>
  </si>
  <si>
    <t>L</t>
  </si>
  <si>
    <t>Scenario</t>
  </si>
  <si>
    <t>2015-2019</t>
  </si>
  <si>
    <t>2020-2039</t>
  </si>
  <si>
    <t>2040-2060</t>
  </si>
  <si>
    <t>RCP</t>
  </si>
  <si>
    <t>P_2020</t>
  </si>
  <si>
    <t>E</t>
  </si>
  <si>
    <t>level</t>
  </si>
  <si>
    <t xml:space="preserve">level </t>
  </si>
  <si>
    <t>mm</t>
  </si>
  <si>
    <t>km3</t>
  </si>
  <si>
    <t>factor</t>
  </si>
  <si>
    <t>km3/mm</t>
  </si>
  <si>
    <t>https://www.metropolitano.it/wp-content/uploads/2021/04/200916_REPORT_CMCC_RISCHIO_Clima_in_Italia.pdf</t>
  </si>
  <si>
    <t>sud</t>
  </si>
  <si>
    <t>centro</t>
  </si>
  <si>
    <t>nord</t>
  </si>
  <si>
    <t>media</t>
  </si>
  <si>
    <t>pendenza</t>
  </si>
  <si>
    <t>mm/year</t>
  </si>
  <si>
    <t>km3/year</t>
  </si>
  <si>
    <t>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</si>
</sst>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312965</xdr:colOff>
      <xdr:row>17</xdr:row>
      <xdr:rowOff>54430</xdr:rowOff>
    </xdr:from>
    <xdr:to>
      <xdr:col>10</xdr:col>
      <xdr:colOff>65942</xdr:colOff>
      <xdr:row>39</xdr:row>
      <xdr:rowOff>26219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44DF8AA-8E43-DA8A-021E-F1AAE0D934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804" t="20650" r="28354" b="9214"/>
        <a:stretch/>
      </xdr:blipFill>
      <xdr:spPr>
        <a:xfrm>
          <a:off x="1529234" y="3292930"/>
          <a:ext cx="4618054" cy="4162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20DE-C419-4A6F-A8E0-0418747278B0}">
  <dimension ref="A2:T29"/>
  <sheetViews>
    <sheetView tabSelected="1" topLeftCell="E15" zoomScale="130" zoomScaleNormal="130" workbookViewId="0">
      <selection activeCell="R29" sqref="R29"/>
    </sheetView>
  </sheetViews>
  <sheetFormatPr defaultRowHeight="15" x14ac:dyDescent="0.25"/>
  <sheetData>
    <row r="2" spans="1:16" x14ac:dyDescent="0.25">
      <c r="B2" t="s">
        <v>2</v>
      </c>
      <c r="D2" s="1"/>
      <c r="E2" s="1" t="s">
        <v>3</v>
      </c>
      <c r="F2" s="1"/>
      <c r="I2" t="s">
        <v>4</v>
      </c>
      <c r="N2" t="s">
        <v>5</v>
      </c>
    </row>
    <row r="3" spans="1:16" x14ac:dyDescent="0.25">
      <c r="D3" s="1" t="s">
        <v>0</v>
      </c>
      <c r="E3" s="1"/>
      <c r="F3" s="1" t="s">
        <v>1</v>
      </c>
      <c r="H3" t="s">
        <v>0</v>
      </c>
      <c r="J3" t="s">
        <v>1</v>
      </c>
      <c r="M3" t="s">
        <v>0</v>
      </c>
      <c r="O3" t="s">
        <v>1</v>
      </c>
    </row>
    <row r="4" spans="1:16" x14ac:dyDescent="0.25">
      <c r="A4" t="s">
        <v>6</v>
      </c>
      <c r="B4">
        <v>2.6</v>
      </c>
      <c r="D4" s="1">
        <v>12.9</v>
      </c>
      <c r="E4" s="1"/>
      <c r="F4" s="1">
        <f>300+0.25*D4+0.05*D4*D4</f>
        <v>311.5455</v>
      </c>
      <c r="H4">
        <v>13.9</v>
      </c>
      <c r="J4">
        <f>300+0.25*H4+0.05*H4*H4</f>
        <v>313.13550000000004</v>
      </c>
      <c r="M4">
        <v>13.9</v>
      </c>
      <c r="O4">
        <f>300+0.25*M4+0.05*M4*M4</f>
        <v>313.13550000000004</v>
      </c>
    </row>
    <row r="5" spans="1:16" x14ac:dyDescent="0.25">
      <c r="A5" t="s">
        <v>6</v>
      </c>
      <c r="B5">
        <v>4.5</v>
      </c>
      <c r="D5" s="1">
        <v>12.9</v>
      </c>
      <c r="E5" s="1"/>
      <c r="F5" s="1">
        <f t="shared" ref="F5:F7" si="0">300+0.25*D5+0.05*D5*D5</f>
        <v>311.5455</v>
      </c>
      <c r="H5">
        <v>13.9</v>
      </c>
      <c r="J5">
        <f t="shared" ref="J5:J7" si="1">300+0.25*H5+0.05*H5*H5</f>
        <v>313.13550000000004</v>
      </c>
      <c r="M5">
        <v>14.3</v>
      </c>
      <c r="O5">
        <f t="shared" ref="O5:O7" si="2">300+0.25*M5+0.05*M5*M5</f>
        <v>313.79949999999997</v>
      </c>
    </row>
    <row r="6" spans="1:16" x14ac:dyDescent="0.25">
      <c r="A6" t="s">
        <v>6</v>
      </c>
      <c r="B6">
        <v>6</v>
      </c>
      <c r="D6" s="1">
        <v>12.9</v>
      </c>
      <c r="E6" s="1"/>
      <c r="F6" s="1">
        <f t="shared" si="0"/>
        <v>311.5455</v>
      </c>
      <c r="H6">
        <v>13.7</v>
      </c>
      <c r="J6">
        <f t="shared" si="1"/>
        <v>312.80950000000001</v>
      </c>
      <c r="M6">
        <v>14.8</v>
      </c>
      <c r="O6">
        <f t="shared" si="2"/>
        <v>314.65199999999999</v>
      </c>
    </row>
    <row r="7" spans="1:16" x14ac:dyDescent="0.25">
      <c r="A7" t="s">
        <v>6</v>
      </c>
      <c r="B7">
        <v>8.5</v>
      </c>
      <c r="D7" s="1">
        <v>12.9</v>
      </c>
      <c r="E7" s="1"/>
      <c r="F7" s="1">
        <f t="shared" si="0"/>
        <v>311.5455</v>
      </c>
      <c r="H7">
        <v>13.9</v>
      </c>
      <c r="J7">
        <f t="shared" si="1"/>
        <v>313.13550000000004</v>
      </c>
      <c r="M7">
        <v>15.2</v>
      </c>
      <c r="O7">
        <f t="shared" si="2"/>
        <v>315.35200000000003</v>
      </c>
    </row>
    <row r="9" spans="1:16" x14ac:dyDescent="0.25">
      <c r="J9" t="s">
        <v>11</v>
      </c>
      <c r="K9" t="s">
        <v>12</v>
      </c>
    </row>
    <row r="10" spans="1:16" x14ac:dyDescent="0.25">
      <c r="D10" t="s">
        <v>7</v>
      </c>
      <c r="E10">
        <v>943</v>
      </c>
      <c r="F10" t="s">
        <v>11</v>
      </c>
      <c r="G10" t="s">
        <v>8</v>
      </c>
      <c r="H10">
        <f>$E$10/(0.9+$E$10*$E$10/(J4*J4))^0.5</f>
        <v>298.66627176123399</v>
      </c>
      <c r="I10" t="s">
        <v>10</v>
      </c>
      <c r="J10">
        <f>$E$10-H10</f>
        <v>644.33372823876607</v>
      </c>
      <c r="K10">
        <f>J10*$E$12</f>
        <v>194.73500800429304</v>
      </c>
      <c r="L10" t="s">
        <v>8</v>
      </c>
      <c r="M10">
        <f>$E$10/(0.9+$E$10*$E$10/(O4*O4))^0.5</f>
        <v>298.66627176123399</v>
      </c>
      <c r="N10" t="s">
        <v>9</v>
      </c>
      <c r="O10">
        <f>$E$10-M10</f>
        <v>644.33372823876607</v>
      </c>
      <c r="P10">
        <f>O10*$E$12</f>
        <v>194.73500800429304</v>
      </c>
    </row>
    <row r="11" spans="1:16" x14ac:dyDescent="0.25">
      <c r="E11">
        <v>285</v>
      </c>
      <c r="F11" t="s">
        <v>12</v>
      </c>
      <c r="G11" t="s">
        <v>8</v>
      </c>
      <c r="H11">
        <f t="shared" ref="H11:H13" si="3">$E$10/(0.9+$E$10*$E$10/(J5*J5))^0.5</f>
        <v>298.66627176123399</v>
      </c>
      <c r="I11" t="s">
        <v>9</v>
      </c>
      <c r="J11">
        <f t="shared" ref="J11:J13" si="4">$E$10-H11</f>
        <v>644.33372823876607</v>
      </c>
      <c r="K11">
        <f t="shared" ref="K11:K13" si="5">J11*$E$12</f>
        <v>194.73500800429304</v>
      </c>
      <c r="L11" t="s">
        <v>8</v>
      </c>
      <c r="M11">
        <f t="shared" ref="M11:M13" si="6">$E$10/(0.9+$E$10*$E$10/(O5*O5))^0.5</f>
        <v>299.24224847602085</v>
      </c>
      <c r="N11" t="s">
        <v>9</v>
      </c>
      <c r="O11">
        <f t="shared" ref="O11:O13" si="7">$E$10-M11</f>
        <v>643.7577515239791</v>
      </c>
      <c r="P11">
        <f t="shared" ref="P11:P13" si="8">O11*$E$12</f>
        <v>194.56093232697143</v>
      </c>
    </row>
    <row r="12" spans="1:16" x14ac:dyDescent="0.25">
      <c r="D12" t="s">
        <v>13</v>
      </c>
      <c r="E12">
        <f>E11/E10</f>
        <v>0.3022269353128314</v>
      </c>
      <c r="F12" t="s">
        <v>14</v>
      </c>
      <c r="G12" t="s">
        <v>8</v>
      </c>
      <c r="H12">
        <f t="shared" si="3"/>
        <v>298.38336688306475</v>
      </c>
      <c r="I12" t="s">
        <v>9</v>
      </c>
      <c r="J12">
        <f t="shared" si="4"/>
        <v>644.61663311693519</v>
      </c>
      <c r="K12">
        <f t="shared" si="5"/>
        <v>194.82050947860714</v>
      </c>
      <c r="L12" t="s">
        <v>8</v>
      </c>
      <c r="M12">
        <f t="shared" si="6"/>
        <v>299.98125091702298</v>
      </c>
      <c r="N12" t="s">
        <v>9</v>
      </c>
      <c r="O12">
        <f t="shared" si="7"/>
        <v>643.01874908297702</v>
      </c>
      <c r="P12">
        <f t="shared" si="8"/>
        <v>194.33758588403867</v>
      </c>
    </row>
    <row r="13" spans="1:16" x14ac:dyDescent="0.25">
      <c r="G13" t="s">
        <v>8</v>
      </c>
      <c r="H13">
        <f t="shared" si="3"/>
        <v>298.66627176123399</v>
      </c>
      <c r="I13" t="s">
        <v>9</v>
      </c>
      <c r="J13">
        <f t="shared" si="4"/>
        <v>644.33372823876607</v>
      </c>
      <c r="K13">
        <f t="shared" si="5"/>
        <v>194.73500800429304</v>
      </c>
      <c r="L13" t="s">
        <v>8</v>
      </c>
      <c r="M13">
        <f t="shared" si="6"/>
        <v>300.58764760346912</v>
      </c>
      <c r="N13" t="s">
        <v>9</v>
      </c>
      <c r="O13">
        <f t="shared" si="7"/>
        <v>642.41235239653088</v>
      </c>
      <c r="P13">
        <f t="shared" si="8"/>
        <v>194.15431647191019</v>
      </c>
    </row>
    <row r="16" spans="1:16" x14ac:dyDescent="0.25">
      <c r="B16" t="s">
        <v>15</v>
      </c>
    </row>
    <row r="17" spans="14:20" x14ac:dyDescent="0.25">
      <c r="O17">
        <v>2008</v>
      </c>
    </row>
    <row r="18" spans="14:20" x14ac:dyDescent="0.25">
      <c r="O18" t="s">
        <v>16</v>
      </c>
      <c r="P18" t="s">
        <v>17</v>
      </c>
      <c r="Q18" t="s">
        <v>18</v>
      </c>
      <c r="R18" t="s">
        <v>19</v>
      </c>
      <c r="S18" t="s">
        <v>21</v>
      </c>
      <c r="T18" t="s">
        <v>22</v>
      </c>
    </row>
    <row r="19" spans="14:20" x14ac:dyDescent="0.25">
      <c r="N19">
        <v>4.5</v>
      </c>
      <c r="O19">
        <v>1.55</v>
      </c>
      <c r="P19">
        <v>2.2000000000000002</v>
      </c>
      <c r="Q19">
        <v>3.3</v>
      </c>
      <c r="R19">
        <f>AVERAGE(O19,P19,Q19)</f>
        <v>2.35</v>
      </c>
      <c r="S19">
        <f>R19*365</f>
        <v>857.75</v>
      </c>
      <c r="T19">
        <f>S19*$E$12</f>
        <v>259.23515376458113</v>
      </c>
    </row>
    <row r="20" spans="14:20" x14ac:dyDescent="0.25">
      <c r="N20">
        <v>8.5</v>
      </c>
      <c r="O20">
        <v>1.55</v>
      </c>
      <c r="P20">
        <v>2.2999999999999998</v>
      </c>
      <c r="Q20">
        <v>3.7</v>
      </c>
      <c r="R20">
        <f>AVERAGE(O20,P20,Q20)</f>
        <v>2.5166666666666666</v>
      </c>
      <c r="S20">
        <f>R20*365</f>
        <v>918.58333333333326</v>
      </c>
      <c r="T20">
        <f>S20*$E$12</f>
        <v>277.62062566277837</v>
      </c>
    </row>
    <row r="22" spans="14:20" x14ac:dyDescent="0.25">
      <c r="O22">
        <v>2098</v>
      </c>
    </row>
    <row r="23" spans="14:20" x14ac:dyDescent="0.25">
      <c r="O23" t="s">
        <v>16</v>
      </c>
      <c r="P23" t="s">
        <v>17</v>
      </c>
      <c r="Q23" t="s">
        <v>18</v>
      </c>
      <c r="R23" t="s">
        <v>19</v>
      </c>
      <c r="S23" t="s">
        <v>21</v>
      </c>
      <c r="T23" t="s">
        <v>22</v>
      </c>
    </row>
    <row r="24" spans="14:20" x14ac:dyDescent="0.25">
      <c r="N24">
        <v>4.5</v>
      </c>
      <c r="O24">
        <v>1.45</v>
      </c>
      <c r="P24">
        <v>2.1</v>
      </c>
      <c r="Q24">
        <v>3.3</v>
      </c>
      <c r="R24">
        <f>AVERAGE(O24,P24,Q24)</f>
        <v>2.2833333333333332</v>
      </c>
      <c r="S24">
        <f>R24*365</f>
        <v>833.41666666666663</v>
      </c>
      <c r="T24">
        <f>S24*$E$12</f>
        <v>251.88096500530222</v>
      </c>
    </row>
    <row r="25" spans="14:20" x14ac:dyDescent="0.25">
      <c r="N25">
        <v>8.5</v>
      </c>
      <c r="O25">
        <v>1.2</v>
      </c>
      <c r="P25">
        <v>1.8</v>
      </c>
      <c r="Q25">
        <v>2.75</v>
      </c>
      <c r="R25">
        <f>AVERAGE(O25,P25,Q25)</f>
        <v>1.9166666666666667</v>
      </c>
      <c r="S25">
        <f>R25*365</f>
        <v>699.58333333333337</v>
      </c>
      <c r="T25">
        <f>S25*$E$12</f>
        <v>211.43292682926833</v>
      </c>
    </row>
    <row r="27" spans="14:20" x14ac:dyDescent="0.25">
      <c r="O27" t="s">
        <v>20</v>
      </c>
      <c r="Q27" t="s">
        <v>23</v>
      </c>
    </row>
    <row r="28" spans="14:20" x14ac:dyDescent="0.25">
      <c r="N28">
        <v>4.5</v>
      </c>
      <c r="O28">
        <f>(T24-T19)/(O22-O17)</f>
        <v>-8.1713208436432358E-2</v>
      </c>
      <c r="Q28">
        <f>(T24-T19)/T19*100</f>
        <v>-2.8368794326241193</v>
      </c>
    </row>
    <row r="29" spans="14:20" x14ac:dyDescent="0.25">
      <c r="N29">
        <v>8.5</v>
      </c>
      <c r="O29">
        <f>(T25-T20)/(O22-O17)</f>
        <v>-0.73541887592788935</v>
      </c>
      <c r="Q29">
        <f>(T25-T20)/T20*100</f>
        <v>-23.841059602648997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Ghesini</dc:creator>
  <cp:lastModifiedBy>Matteo Ghesini</cp:lastModifiedBy>
  <dcterms:created xsi:type="dcterms:W3CDTF">2023-05-12T22:00:02Z</dcterms:created>
  <dcterms:modified xsi:type="dcterms:W3CDTF">2023-05-12T23:16:58Z</dcterms:modified>
</cp:coreProperties>
</file>