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defaultThemeVersion="166925"/>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1/"/>
    </mc:Choice>
  </mc:AlternateContent>
  <xr:revisionPtr revIDLastSave="0" documentId="13_ncr:1_{A049A031-7787-694C-8E80-E5376BC5BD97}" xr6:coauthVersionLast="47" xr6:coauthVersionMax="47" xr10:uidLastSave="{00000000-0000-0000-0000-000000000000}"/>
  <bookViews>
    <workbookView xWindow="0" yWindow="0" windowWidth="28800" windowHeight="18000" activeTab="5" xr2:uid="{2701286F-3C07-5B4F-9131-194BA3BA9FFC}"/>
  </bookViews>
  <sheets>
    <sheet name="Table_BLS_Employment" sheetId="1" r:id="rId1"/>
    <sheet name="Table_BLS_Firms" sheetId="2" r:id="rId2"/>
    <sheet name="Export_Eurostat" sheetId="3" r:id="rId3"/>
    <sheet name="Table_Eurostat" sheetId="4" r:id="rId4"/>
    <sheet name="Pivot" sheetId="5" r:id="rId5"/>
    <sheet name="Charts" sheetId="6" r:id="rId6"/>
  </sheets>
  <definedNames>
    <definedName name="ExternalData_1" localSheetId="3" hidden="1">Table_Eurostat!$A$1:$F$559</definedName>
    <definedName name="Slicer_Series">#N/A</definedName>
    <definedName name="Slicer_Series1">#N/A</definedName>
  </definedNames>
  <calcPr calcId="191029"/>
  <pivotCaches>
    <pivotCache cacheId="22"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7" i="5" l="1"/>
  <c r="E67" i="5"/>
  <c r="C67" i="5"/>
  <c r="D57" i="5"/>
  <c r="E57" i="5"/>
  <c r="C57" i="5"/>
  <c r="F62" i="5"/>
  <c r="C63" i="5" s="1"/>
  <c r="C76" i="5" s="1"/>
  <c r="H5" i="1"/>
  <c r="G5" i="1"/>
  <c r="F5" i="1"/>
  <c r="E5" i="1"/>
  <c r="E6" i="2"/>
  <c r="E52" i="5"/>
  <c r="D52" i="5"/>
  <c r="C52" i="5"/>
  <c r="B52" i="5"/>
  <c r="H6" i="2"/>
  <c r="G6" i="2"/>
  <c r="F6" i="2"/>
  <c r="F67" i="5" l="1"/>
  <c r="F68" i="5" s="1"/>
  <c r="F57" i="5"/>
  <c r="E58" i="5" s="1"/>
  <c r="E72" i="5" s="1"/>
  <c r="F52" i="5"/>
  <c r="E53" i="5" s="1"/>
  <c r="E71" i="5" s="1"/>
  <c r="B63" i="5"/>
  <c r="B76" i="5" s="1"/>
  <c r="E63" i="5"/>
  <c r="E76" i="5" s="1"/>
  <c r="F63" i="5"/>
  <c r="D63" i="5"/>
  <c r="D76" i="5" s="1"/>
  <c r="E68" i="5" l="1"/>
  <c r="E77" i="5" s="1"/>
  <c r="B58" i="5"/>
  <c r="B72" i="5" s="1"/>
  <c r="D58" i="5"/>
  <c r="D72" i="5" s="1"/>
  <c r="D68" i="5"/>
  <c r="D77" i="5" s="1"/>
  <c r="C58" i="5"/>
  <c r="C72" i="5" s="1"/>
  <c r="C68" i="5"/>
  <c r="C77" i="5" s="1"/>
  <c r="B68" i="5"/>
  <c r="B77" i="5" s="1"/>
  <c r="C53" i="5"/>
  <c r="C71" i="5" s="1"/>
  <c r="D53" i="5"/>
  <c r="D71" i="5" s="1"/>
  <c r="F53" i="5"/>
  <c r="B53" i="5"/>
  <c r="B71"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785955-74E9-1045-BF22-2348DEC8D396}" keepAlive="1" name="Query - Eurostat_" description="Connection to the 'Eurostat_' query in the workbook." type="5" refreshedVersion="8" background="1" saveData="1">
    <dbPr connection="Provider=Microsoft.Mashup.OleDb.1;Data Source=$Workbook$;Location=Eurostat_;Extended Properties=&quot;&quot;" command="SELECT * FROM [Eurostat_]"/>
  </connection>
</connections>
</file>

<file path=xl/sharedStrings.xml><?xml version="1.0" encoding="utf-8"?>
<sst xmlns="http://schemas.openxmlformats.org/spreadsheetml/2006/main" count="2819" uniqueCount="218">
  <si>
    <t>Table F. Distribution of private sector employment by firm size class: 1993/Q1 through 2024/Q1, not seasonally adjusted</t>
  </si>
  <si>
    <t xml:space="preserve">                                                                     Size Class</t>
  </si>
  <si>
    <t xml:space="preserve">             1 to 4      5 to 9      10 to 19      20 to 49      50 to 99      100 to 249      250 to 499      500 to 999      1,000 or more</t>
  </si>
  <si>
    <t xml:space="preserve">           employees    employees    employees     employees     employees     employees       employees       employees         employees</t>
  </si>
  <si>
    <t>First</t>
  </si>
  <si>
    <t>Quarter                                                         Levels (in thousands)</t>
  </si>
  <si>
    <t>1993         4,960        5,994        7,169        10,043         7,523          9,256           6,222           5,806           31,628</t>
  </si>
  <si>
    <t>1994         5,024        6,092        7,335        10,379         7,741          9,652           6,509           6,021           32,592</t>
  </si>
  <si>
    <t>1995         5,097        6,180        7,505        10,681         8,076         10,059           6,809           6,291           33,957</t>
  </si>
  <si>
    <t>1996         5,136        6,225        7,578        10,857         8,246         10,310           7,013           6,561           34,689</t>
  </si>
  <si>
    <t>1997         5,218        6,302        7,715        11,117         8,412         10,593           7,247           6,886           36,007</t>
  </si>
  <si>
    <t>1998         5,241        6,315        7,780        11,230         8,541         10,838           7,464           7,134           37,783</t>
  </si>
  <si>
    <t>1999         5,311        6,413        7,902        11,427         8,702         11,016           7,585           7,324           39,132</t>
  </si>
  <si>
    <t>2000         5,324        6,468        8,061        11,682         8,936         11,263           7,922           7,559           40,583</t>
  </si>
  <si>
    <t>2001         5,346        6,450        8,069        11,698         8,922         11,398           7,907           7,620           41,246</t>
  </si>
  <si>
    <t>2002         5,381        6,473        8,039        11,597         8,678         11,035           7,577           7,252           39,919</t>
  </si>
  <si>
    <t>2003         5,464        6,510        8,058        11,522         8,613         10,940           7,504           7,118           39,529</t>
  </si>
  <si>
    <t>2004         5,534        6,595        8,142        11,661         8,723         11,028           7,605           7,204           39,662</t>
  </si>
  <si>
    <t>2005         5,613        6,619        8,212        11,804         8,872         11,315           7,811           7,350           40,562</t>
  </si>
  <si>
    <t>2006         5,744        6,693        8,349        12,069         9,106         11,568           7,953           7,564           41,714</t>
  </si>
  <si>
    <t>2007         5,787        6,708        8,381        12,168         9,217         11,716           8,026           7,628           42,642</t>
  </si>
  <si>
    <t>2008         5,765        6,620        8,274        12,048         9,155         11,708           8,060           7,643           43,110</t>
  </si>
  <si>
    <t>2009         5,618        6,361        7,904        11,356         8,526         10,872           7,583           7,249           41,093</t>
  </si>
  <si>
    <t>2010         5,527        6,221        7,688        10,990         8,252         10,664           7,340           7,126           40,072</t>
  </si>
  <si>
    <t>2011         5,549        6,216        7,719        11,124         8,414         10,901           7,520           7,353           40,992</t>
  </si>
  <si>
    <t>2012         5,564        6,298        7,859        11,404         8,635         11,204           7,741           7,585           42,167</t>
  </si>
  <si>
    <t>2013         5,592        6,323        7,949        11,627         8,780         11,355           7,897           7,833           43,222</t>
  </si>
  <si>
    <t>2014         5,628        6,374        8,100        11,912         8,884         11,612           8,063           7,995           44,283</t>
  </si>
  <si>
    <t>2015         5,666        6,410        8,231        12,226         9,099         11,848           8,314           8,087           45,689</t>
  </si>
  <si>
    <t>2016         5,722        6,476        8,385        12,521         9,270         12,023           8,451           8,266           46,968</t>
  </si>
  <si>
    <t>2017         5,765        6,507        8,493        12,702         9,412         12,188           8,650           8,397           48,000</t>
  </si>
  <si>
    <t>2018         5,789        6,537        8,567        12,864         9,521         12,304           8,807           8,498           49,396</t>
  </si>
  <si>
    <t>2019         5,827        6,544        8,636        12,977         9,624         12,515           8,940           8,653           50,412</t>
  </si>
  <si>
    <t>2020         5,834        6,486        8,601        12,860         9,589         12,491           8,911           8,648           51,073</t>
  </si>
  <si>
    <t>2021         6,032        6,628        8,574        12,150         8,955         11,464           8,330           8,099           48,783</t>
  </si>
  <si>
    <t>2022         6,151        6,709        8,865        12,965         9,705         12,004           8,761           8,503           52,282</t>
  </si>
  <si>
    <t>2023         6,193        6,687        8,922        13,175         9,963         12,440           9,022           8,853           54,030</t>
  </si>
  <si>
    <t>2024         6,230        6,662        8,933        13,183         9,988         12,699           9,106           8,994           54,878</t>
  </si>
  <si>
    <t xml:space="preserve"> </t>
  </si>
  <si>
    <t xml:space="preserve">                                                                   Shares (percent)</t>
  </si>
  <si>
    <t>1993          5.59         6.76         8.09         11.33          8.49          10.44            7.02            6.55            35.69</t>
  </si>
  <si>
    <t>1994          5.50         6.66         8.03         11.36          8.47          10.56            7.12            6.59            35.68</t>
  </si>
  <si>
    <t>1995          5.38         6.52         7.92         11.28          8.53          10.62            7.19            6.64            35.87</t>
  </si>
  <si>
    <t>1996          5.31         6.44         7.84         11.23          8.53          10.67            7.25            6.79            35.90</t>
  </si>
  <si>
    <t>1997          5.24         6.33         7.75         11.17          8.45          10.64            7.28            6.92            36.18</t>
  </si>
  <si>
    <t>1998          5.12         6.17         7.60         10.97          8.34          10.59            7.29            6.97            36.92</t>
  </si>
  <si>
    <t>1999          5.06         6.11         7.53         10.90          8.30          10.51            7.23            6.98            37.33</t>
  </si>
  <si>
    <t>2000          4.93         6.00         7.47         10.83          8.29          10.44            7.34            7.01            37.64</t>
  </si>
  <si>
    <t>2001          4.92         5.93         7.42         10.76          8.21          10.49            7.27            7.01            37.96</t>
  </si>
  <si>
    <t>2002          5.07         6.10         7.58         10.94          8.19          10.41            7.15            6.84            37.67</t>
  </si>
  <si>
    <t>2003          5.19         6.18         7.65         10.94          8.18          10.39            7.12            6.76            37.55</t>
  </si>
  <si>
    <t>2004          5.21         6.21         7.67         10.98          8.21          10.38            7.16            6.78            37.36</t>
  </si>
  <si>
    <t>2005          5.19         6.12         7.59         10.91          8.20          10.46            7.22            6.79            37.50</t>
  </si>
  <si>
    <t>2006          5.18         6.04         7.53         10.89          8.22          10.44            7.18            6.82            37.66</t>
  </si>
  <si>
    <t>2007          5.15         5.97         7.46         10.83          8.20          10.43            7.14            6.79            37.98</t>
  </si>
  <si>
    <t>2008          5.13         5.89         7.36         10.72          8.14          10.41            7.17            6.80            38.36</t>
  </si>
  <si>
    <t>2009          5.27         5.96         7.41         10.65          8.00          10.20            7.11            6.80            38.56</t>
  </si>
  <si>
    <t>2010          5.32         5.98         7.40         10.58          7.94          10.26            7.06            6.86            38.57</t>
  </si>
  <si>
    <t>2011          5.24         5.87         7.29         10.51          7.95          10.30            7.10            6.95            38.74</t>
  </si>
  <si>
    <t>2012          5.13         5.80         7.24         10.51          7.96          10.33            7.13            6.99            38.87</t>
  </si>
  <si>
    <t>2013          5.05         5.71         7.18         10.51          7.94          10.26            7.14            7.08            39.08</t>
  </si>
  <si>
    <t>2014          4.98         5.64         7.17         10.55          7.87          10.29            7.14            7.08            39.24</t>
  </si>
  <si>
    <t>2015          4.90         5.54         7.12         10.57          7.87          10.25            7.19            6.99            39.53</t>
  </si>
  <si>
    <t>2016          4.84         5.48         7.10         10.60          7.85          10.18            7.15            7.00            39.77</t>
  </si>
  <si>
    <t>2017          4.80         5.41         7.07         10.57          7.83          10.14            7.20            6.99            39.96</t>
  </si>
  <si>
    <t>2018          4.73         5.34         7.00         10.52          7.78          10.06            7.20            6.94            40.39</t>
  </si>
  <si>
    <t>2019          4.69         5.27         6.95         10.45          7.75          10.08            7.20            6.97            40.61</t>
  </si>
  <si>
    <t>2020          4.68         5.21         6.90         10.33          7.70          10.03            7.15            6.94            41.02</t>
  </si>
  <si>
    <t>2021          5.06         5.56         7.20         10.20          7.52           9.63            6.99            6.80            40.98</t>
  </si>
  <si>
    <t>2022          4.88         5.32         7.03         10.29          7.70           9.53            6.95            6.75            41.51</t>
  </si>
  <si>
    <t>2023          4.79         5.17         6.90         10.19          7.70           9.62            6.97            6.84            41.79</t>
  </si>
  <si>
    <t>2024          4.76         5.09         6.83         10.08          7.64           9.71            6.96            6.88            41.99</t>
  </si>
  <si>
    <t>Table G. Distribution of private sector firms by size class: 1993/Q1 through 2024/Q1, not seasonally adjusted</t>
  </si>
  <si>
    <t>1993         2,311          913         535           334           110            61              18               8                8</t>
  </si>
  <si>
    <t>1994         2,344          928         547           345           113            64              19               9                8</t>
  </si>
  <si>
    <t>1995         2,382          941         559           355           118            67              20               9                9</t>
  </si>
  <si>
    <t>1996         2,407          947         565           360           120            68              20               9                9</t>
  </si>
  <si>
    <t>1997         2,453          959         575           369           122            70              21              10                9</t>
  </si>
  <si>
    <t>1998         2,468          961         579           373           124            72              22              10               10</t>
  </si>
  <si>
    <t>1999         2,510          975         588           379           127            73              22              11               10</t>
  </si>
  <si>
    <t>2000         2,516          983         600           388           130            75              23              11               10</t>
  </si>
  <si>
    <t>2001         2,534          980         600           388           130            75              23              11               10</t>
  </si>
  <si>
    <t>2002         2,554          984         598           385           127            73              22              11               10</t>
  </si>
  <si>
    <t>2003         2,601          990         600           383           125            72              22              10               10</t>
  </si>
  <si>
    <t>2004         2,642        1,003         606           387           127            73              22              10               10</t>
  </si>
  <si>
    <t>2005         2,690        1,007         611           392           129            75              23              11               10</t>
  </si>
  <si>
    <t>2006         2,768        1,018         621           401           133            76              23              11               10</t>
  </si>
  <si>
    <t>2007         2,801        1,020         624           403           134            77              23              11               10</t>
  </si>
  <si>
    <t>2008         2,804        1,006         615           400           133            77              23              11               10</t>
  </si>
  <si>
    <t>2009         2,742          967         588           377           124            72              22              10               10</t>
  </si>
  <si>
    <t>2010         2,704          946         572           365           120            70              21              10                9</t>
  </si>
  <si>
    <t>2011         2,726          945         574           369           122            72              22              11               10</t>
  </si>
  <si>
    <t>2012         2,731          957         584           378           126            74              22              11               10</t>
  </si>
  <si>
    <t>2013         2,754          961         591           385           127            75              23              11               10</t>
  </si>
  <si>
    <t>2014         2,782          968         602           395           129            77              23              12               10</t>
  </si>
  <si>
    <t>2015         2,812          974         611           405           132            78              24              12               11</t>
  </si>
  <si>
    <t>2016         2,854          982         622           415           135            79              24              12               11</t>
  </si>
  <si>
    <t>2017         2,886          987         630           421           137            80              25              12               11</t>
  </si>
  <si>
    <t>2018         2,904          991         635           426           138            81              26              12               11</t>
  </si>
  <si>
    <t>2019         2,937          992         640           430           140            83              26              13               12</t>
  </si>
  <si>
    <t>2020         2,951          983         637           426           139            82              26              13               12</t>
  </si>
  <si>
    <t>2021         3,064        1,006         636           404           130            76              24              12               11</t>
  </si>
  <si>
    <t>2022         3,150        1,017         657           431           141            79              25              12               12</t>
  </si>
  <si>
    <t>2023         3,191        1,013         661           437           145            82              26              13               12</t>
  </si>
  <si>
    <t>2024         3,240        1,009         661           438           145            84              26              13               12</t>
  </si>
  <si>
    <t>1993         53.76        21.24        12.44          7.77          2.55           1.41            0.41            0.18             0.18</t>
  </si>
  <si>
    <t>1994         53.55        21.20        12.49          7.88          2.58           1.46            0.43            0.20             0.18</t>
  </si>
  <si>
    <t>1995         53.40        21.09        12.53          7.96          2.64           1.50            0.44            0.20             0.20</t>
  </si>
  <si>
    <t>1996         53.43        21.02        12.54          7.99          2.66           1.50            0.44            0.20             0.20</t>
  </si>
  <si>
    <t>1997         53.46        20.90        12.53          8.04          2.65           1.52            0.45            0.21             0.19</t>
  </si>
  <si>
    <t>1998         53.43        20.80        12.53          8.07          2.68           1.55            0.47            0.21             0.21</t>
  </si>
  <si>
    <t>1999         53.46        20.76        12.52          8.07          2.70           1.55            0.46            0.23             0.21</t>
  </si>
  <si>
    <t>2000         53.12        20.75        12.66          8.19          2.74           1.58            0.48            0.23             0.21</t>
  </si>
  <si>
    <t>2001         53.33        20.62        12.62          8.16          2.73           1.57            0.48            0.23             0.21</t>
  </si>
  <si>
    <t>2002         53.61        20.65        12.55          8.08          2.66           1.53            0.46            0.23             0.21</t>
  </si>
  <si>
    <t>2003         54.04        20.56        12.46          7.95          2.59           1.49            0.45            0.20             0.20</t>
  </si>
  <si>
    <t>2004         54.13        20.55        12.41          7.93          2.60           1.49            0.45            0.20             0.20</t>
  </si>
  <si>
    <t>2005         54.36        20.35        12.34          7.92          2.60           1.51            0.46            0.22             0.20</t>
  </si>
  <si>
    <t>2006         54.69        20.11        12.27          7.92          2.62           1.50            0.45            0.21             0.19</t>
  </si>
  <si>
    <t>2007         54.88        19.98        12.22          7.89          2.62           1.50            0.45            0.21             0.19</t>
  </si>
  <si>
    <t>2008         55.20        19.80        12.10          7.87          2.61           1.51            0.45            0.21             0.19</t>
  </si>
  <si>
    <t>2009         55.82        19.68        11.97          7.67          2.52           1.46            0.44            0.20             0.20</t>
  </si>
  <si>
    <t>2010         56.13        19.63        11.87          7.57          2.49           1.45            0.43            0.20             0.18</t>
  </si>
  <si>
    <t>2011         56.19        19.48        11.83          7.60          2.51           1.48            0.45            0.22             0.20</t>
  </si>
  <si>
    <t>2012         55.81        19.55        11.93          7.72          2.57           1.51            0.45            0.22             0.20</t>
  </si>
  <si>
    <t>2013         55.78        19.46        11.97          7.79          2.57           1.51            0.46            0.22             0.20</t>
  </si>
  <si>
    <t>2014         55.66        19.36        12.04          7.90          2.58           1.54            0.46            0.24             0.20</t>
  </si>
  <si>
    <t>2015         55.58        19.25        12.07          8.00          2.60           1.54            0.47            0.23             0.21</t>
  </si>
  <si>
    <t>2016         55.59        19.12        12.11          8.08          2.63           1.53            0.46            0.23             0.21</t>
  </si>
  <si>
    <t>2017         55.61        19.02        12.14          8.11          2.64           1.54            0.48            0.23             0.21</t>
  </si>
  <si>
    <t>2018         55.59        18.97        12.15          8.15          2.64           1.55            0.49            0.23             0.21</t>
  </si>
  <si>
    <t>2019         55.69        18.81        12.13          8.15          2.65           1.57            0.49            0.24             0.22</t>
  </si>
  <si>
    <t>2020         56.00        18.65        12.09          8.08          2.63           1.55            0.49            0.24             0.22</t>
  </si>
  <si>
    <t>2021         57.13        18.75        11.85          7.53          2.42           1.41            0.44            0.22             0.20</t>
  </si>
  <si>
    <t>2022         57.02        18.41        11.89          7.80          2.55           1.43            0.45            0.21             0.21</t>
  </si>
  <si>
    <t>2023         57.18        18.15        11.84          7.83          2.59           1.47            0.46            0.23             0.21</t>
  </si>
  <si>
    <t>2024         57.56        17.92        11.74          7.78          2.57           1.49            0.46            0.23             0.21</t>
  </si>
  <si>
    <t>Source: U.S. Bureau of Labor Statistics</t>
  </si>
  <si>
    <t>Industry, construction and market services (except public administration and defence; compulsory social security; activities of membership organisations)</t>
  </si>
  <si>
    <t>Total</t>
  </si>
  <si>
    <t>From 0 to 9 persons employed</t>
  </si>
  <si>
    <t>From 10 to 19 persons employed</t>
  </si>
  <si>
    <t>From 20 to 49 persons employed</t>
  </si>
  <si>
    <t>From 50 to 249 persons employed</t>
  </si>
  <si>
    <t>250 persons employed or more</t>
  </si>
  <si>
    <t>European Union - 27 countries (from 2020)</t>
  </si>
  <si>
    <t>Enterprises - number</t>
  </si>
  <si>
    <t>Persons employed - number</t>
  </si>
  <si>
    <t>e</t>
  </si>
  <si>
    <t>Persons employed per enterprise - number</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</si>
  <si>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</si>
  <si>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</si>
  <si>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</si>
  <si>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</si>
  <si>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</si>
  <si>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</si>
  <si>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</si>
  <si>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</si>
  <si>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</si>
  <si>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</si>
  <si>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</si>
  <si>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</si>
  <si>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</si>
  <si>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</si>
  <si>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</si>
  <si>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</si>
  <si>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</si>
  <si>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</si>
  <si>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</si>
  <si>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</si>
  <si>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</si>
  <si>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</si>
  <si>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t>
  </si>
  <si>
    <t>c</t>
  </si>
  <si>
    <t>Romania</t>
  </si>
  <si>
    <t>Slovenia</t>
  </si>
  <si>
    <t>Slovakia</t>
  </si>
  <si>
    <t>Finland</t>
  </si>
  <si>
    <t>Sweden</t>
  </si>
  <si>
    <t>Iceland</t>
  </si>
  <si>
    <t>Norway</t>
  </si>
  <si>
    <t>Switzerland</t>
  </si>
  <si>
    <t>Special value</t>
  </si>
  <si>
    <t>not available</t>
  </si>
  <si>
    <t>Available flags:</t>
  </si>
  <si>
    <t>confidential</t>
  </si>
  <si>
    <t>estimated</t>
  </si>
  <si>
    <t>Year</t>
  </si>
  <si>
    <t>Sector</t>
  </si>
  <si>
    <t>Country Name</t>
  </si>
  <si>
    <t>Series</t>
  </si>
  <si>
    <t>Size Class</t>
  </si>
  <si>
    <t>Value</t>
  </si>
  <si>
    <t xml:space="preserve"> Value</t>
  </si>
  <si>
    <t>EU15 (Excl.UK)</t>
  </si>
  <si>
    <t>From 10 to 49 person employed</t>
  </si>
  <si>
    <t>1 to 9</t>
  </si>
  <si>
    <t>50-249</t>
  </si>
  <si>
    <t>250 or more</t>
  </si>
  <si>
    <t>10-49</t>
  </si>
  <si>
    <t>US</t>
  </si>
  <si>
    <t>2022-Q1</t>
  </si>
  <si>
    <t>Private sector employment by size class</t>
  </si>
  <si>
    <t>Private sector firms by size class</t>
  </si>
  <si>
    <t>% of total</t>
  </si>
  <si>
    <t>EU15 (Excl. UK)</t>
  </si>
  <si>
    <t xml:space="preserve">Region </t>
  </si>
  <si>
    <t>Employees- % of total</t>
  </si>
  <si>
    <t>Private sector firms by size class (OECD for class 1-9) - 2022</t>
  </si>
  <si>
    <t>Private sector firms by size class - 2022 (Q1)</t>
  </si>
  <si>
    <t>Private sector employees by size class (OECD for class 1-9) - 2022</t>
  </si>
  <si>
    <t>Private sector employees by size class - 2022 (Q1)</t>
  </si>
  <si>
    <t>Firms - % of total</t>
  </si>
  <si>
    <t>Micro</t>
  </si>
  <si>
    <t>Small</t>
  </si>
  <si>
    <t>Medium</t>
  </si>
  <si>
    <t>Large</t>
  </si>
  <si>
    <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</si>
</sst>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sz val="11"/>
      <color indexed="8"/>
      <name val="Calibri"/>
      <family val="2"/>
      <scheme val="minor"/>
    </font>
    <font>
      <sz val="12"/>
      <color theme="1"/>
      <name val="Times New Roman"/>
      <family val="1"/>
    </font>
    <font>
      <b/>
      <sz val="12"/>
      <color theme="1"/>
      <name val="Times New Roman"/>
      <family val="1"/>
    </font>
    <font>
      <sz val="11"/>
      <color theme="1"/>
      <name val="Times New Roman"/>
      <family val="1"/>
    </font>
    <font>
      <b/>
      <sz val="11"/>
      <color theme="0"/>
      <name val="Times New Roman"/>
      <family val="1"/>
    </font>
    <font>
      <sz val="11"/>
      <color theme="0"/>
      <name val="Times New Roman"/>
      <family val="1"/>
    </font>
    <font>
      <sz val="11"/>
      <color indexed="8"/>
      <name val="Times New Roman"/>
      <family val="1"/>
    </font>
    <font>
      <sz val="12"/>
      <name val="Times New Roman"/>
      <family val="1"/>
    </font>
    <font>
      <b/>
      <sz val="9"/>
      <name val="Times New Roman"/>
      <family val="1"/>
    </font>
    <font>
      <sz val="9"/>
      <name val="Times New Roman"/>
      <family val="1"/>
    </font>
    <font>
      <b/>
      <sz val="12"/>
      <color theme="0"/>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4" tint="-0.249977111117893"/>
        <bgColor theme="4" tint="0.79998168889431442"/>
      </patternFill>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9" fontId="1" fillId="0" borderId="0" applyFont="0" applyFill="0" applyBorder="0" applyAlignment="0" applyProtection="0"/>
    <xf numFmtId="0" fontId="2" fillId="0" borderId="0"/>
  </cellStyleXfs>
  <cellXfs count="43">
    <xf numFmtId="0" fontId="0" fillId="0" borderId="0" xfId="0"/>
    <xf numFmtId="0" fontId="3" fillId="0" borderId="0" xfId="0" applyFont="1"/>
    <xf numFmtId="0" fontId="3" fillId="0" borderId="1" xfId="0" applyFont="1" applyBorder="1"/>
    <xf numFmtId="0" fontId="5" fillId="0" borderId="1" xfId="0" pivotButton="1" applyFont="1" applyBorder="1" applyAlignment="1">
      <alignment vertical="center"/>
    </xf>
    <xf numFmtId="0" fontId="5" fillId="0" borderId="1" xfId="0" applyFont="1" applyBorder="1" applyAlignment="1">
      <alignment vertical="center"/>
    </xf>
    <xf numFmtId="0" fontId="5" fillId="0" borderId="0" xfId="0" applyFont="1"/>
    <xf numFmtId="0" fontId="5" fillId="0" borderId="0" xfId="0" applyFont="1" applyAlignment="1">
      <alignment vertical="center"/>
    </xf>
    <xf numFmtId="0" fontId="5" fillId="0" borderId="1" xfId="0" applyFont="1" applyBorder="1" applyAlignment="1">
      <alignment vertical="center" wrapText="1"/>
    </xf>
    <xf numFmtId="4" fontId="5" fillId="0" borderId="1" xfId="0" applyNumberFormat="1" applyFont="1" applyBorder="1" applyAlignment="1">
      <alignment vertical="center"/>
    </xf>
    <xf numFmtId="10" fontId="5" fillId="0" borderId="1" xfId="1" applyNumberFormat="1" applyFont="1" applyBorder="1" applyAlignment="1">
      <alignment vertical="center"/>
    </xf>
    <xf numFmtId="10" fontId="5" fillId="0" borderId="0" xfId="0" applyNumberFormat="1" applyFont="1" applyAlignment="1">
      <alignment vertical="center"/>
    </xf>
    <xf numFmtId="4" fontId="5" fillId="0" borderId="1" xfId="0" applyNumberFormat="1" applyFont="1" applyBorder="1"/>
    <xf numFmtId="10" fontId="5" fillId="0" borderId="0" xfId="1" applyNumberFormat="1" applyFont="1" applyBorder="1" applyAlignment="1">
      <alignment vertical="center"/>
    </xf>
    <xf numFmtId="4" fontId="5" fillId="0" borderId="0" xfId="0" applyNumberFormat="1" applyFont="1"/>
    <xf numFmtId="0" fontId="5" fillId="0" borderId="1" xfId="0" applyFont="1" applyBorder="1"/>
    <xf numFmtId="10" fontId="5" fillId="0" borderId="1" xfId="0" applyNumberFormat="1" applyFont="1" applyBorder="1" applyAlignment="1">
      <alignment vertical="center"/>
    </xf>
    <xf numFmtId="0" fontId="6" fillId="3" borderId="1" xfId="0" applyFont="1" applyFill="1" applyBorder="1" applyAlignment="1">
      <alignment vertical="center"/>
    </xf>
    <xf numFmtId="0" fontId="8" fillId="0" borderId="0" xfId="2" applyFont="1"/>
    <xf numFmtId="0" fontId="9" fillId="0" borderId="5" xfId="2" applyFont="1" applyBorder="1" applyAlignment="1">
      <alignment horizontal="left" vertical="center"/>
    </xf>
    <xf numFmtId="0" fontId="9" fillId="0" borderId="1" xfId="2" applyFont="1" applyBorder="1" applyAlignment="1">
      <alignment horizontal="left" vertical="center"/>
    </xf>
    <xf numFmtId="3" fontId="9" fillId="0" borderId="1" xfId="2" applyNumberFormat="1" applyFont="1" applyBorder="1" applyAlignment="1">
      <alignment horizontal="right" vertical="center" shrinkToFit="1"/>
    </xf>
    <xf numFmtId="3" fontId="9" fillId="0" borderId="6" xfId="2" applyNumberFormat="1" applyFont="1" applyBorder="1" applyAlignment="1">
      <alignment horizontal="right" vertical="center" shrinkToFit="1"/>
    </xf>
    <xf numFmtId="0" fontId="9" fillId="0" borderId="7" xfId="2" applyFont="1" applyBorder="1" applyAlignment="1">
      <alignment horizontal="left" vertical="center"/>
    </xf>
    <xf numFmtId="0" fontId="9" fillId="0" borderId="8" xfId="2" applyFont="1" applyBorder="1" applyAlignment="1">
      <alignment horizontal="left" vertical="center"/>
    </xf>
    <xf numFmtId="3" fontId="9" fillId="0" borderId="8" xfId="2" applyNumberFormat="1" applyFont="1" applyBorder="1" applyAlignment="1">
      <alignment horizontal="right" vertical="center" shrinkToFit="1"/>
    </xf>
    <xf numFmtId="3" fontId="9" fillId="0" borderId="9" xfId="2" applyNumberFormat="1" applyFont="1" applyBorder="1" applyAlignment="1">
      <alignment horizontal="right" vertical="center" shrinkToFit="1"/>
    </xf>
    <xf numFmtId="0" fontId="10" fillId="0" borderId="0" xfId="2" applyFont="1" applyAlignment="1">
      <alignment horizontal="left" vertical="center"/>
    </xf>
    <xf numFmtId="0" fontId="11" fillId="0" borderId="0" xfId="2" applyFont="1" applyAlignment="1">
      <alignment horizontal="left" vertical="center"/>
    </xf>
    <xf numFmtId="0" fontId="12" fillId="4" borderId="2" xfId="2" applyFont="1" applyFill="1" applyBorder="1" applyAlignment="1">
      <alignment horizontal="left" vertical="center"/>
    </xf>
    <xf numFmtId="0" fontId="12" fillId="4" borderId="3" xfId="2" applyFont="1" applyFill="1" applyBorder="1" applyAlignment="1">
      <alignment horizontal="left" vertical="center"/>
    </xf>
    <xf numFmtId="0" fontId="12" fillId="4" borderId="4" xfId="2" applyFont="1" applyFill="1" applyBorder="1" applyAlignment="1">
      <alignment horizontal="left" vertical="center"/>
    </xf>
    <xf numFmtId="0" fontId="4" fillId="2" borderId="2" xfId="0" applyFont="1" applyFill="1" applyBorder="1"/>
    <xf numFmtId="0" fontId="4" fillId="0" borderId="0" xfId="0" applyFont="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12" fillId="4" borderId="3" xfId="0" applyFont="1" applyFill="1" applyBorder="1"/>
    <xf numFmtId="0" fontId="12" fillId="4" borderId="4" xfId="0" applyFont="1" applyFill="1" applyBorder="1"/>
    <xf numFmtId="0" fontId="7" fillId="4" borderId="1" xfId="0" applyFont="1" applyFill="1" applyBorder="1"/>
    <xf numFmtId="49" fontId="7" fillId="4" borderId="1" xfId="0" applyNumberFormat="1" applyFont="1" applyFill="1" applyBorder="1"/>
    <xf numFmtId="49" fontId="5" fillId="0" borderId="1" xfId="0" applyNumberFormat="1" applyFont="1" applyBorder="1" applyAlignment="1">
      <alignment vertical="center"/>
    </xf>
  </cellXfs>
  <cellStyles count="3">
    <cellStyle name="Normal" xfId="0" builtinId="0"/>
    <cellStyle name="Normal 2" xfId="2" xr:uid="{09E0A04F-D7BB-1B4D-85C2-3B7880AD716F}"/>
    <cellStyle name="Percent" xfId="1" builtinId="5"/>
  </cellStyles>
  <dxfs count="128">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border diagonalUp="0" diagonalDown="0" outline="0">
        <left style="thin">
          <color indexed="64"/>
        </left>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numFmt numFmtId="0" formatCode="Genera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dxf>
    <dxf>
      <border>
        <bottom style="thin">
          <color indexed="64"/>
        </bottom>
      </border>
    </dxf>
    <dxf>
      <font>
        <b/>
        <strike val="0"/>
        <outline val="0"/>
        <shadow val="0"/>
        <u val="none"/>
        <vertAlign val="baseline"/>
        <sz val="12"/>
        <color theme="1"/>
        <name val="Times New Roman"/>
        <family val="1"/>
        <scheme val="none"/>
      </font>
      <fill>
        <patternFill patternType="solid">
          <fgColor indexed="64"/>
          <bgColor theme="4"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right" vertical="center" textRotation="0" wrapText="0" indent="0" justifyLastLine="0" shrinkToFit="1"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right"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right"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right"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right"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right" vertical="center" textRotation="0" wrapText="0" indent="0" justifyLastLine="0" shrinkToFit="1"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right" vertical="center" textRotation="0" wrapText="0" indent="0" justifyLastLine="0" shrinkToFit="1" readingOrder="0"/>
    </dxf>
    <dxf>
      <border>
        <bottom style="thin">
          <color indexed="64"/>
        </bottom>
      </border>
    </dxf>
    <dxf>
      <font>
        <b/>
        <i val="0"/>
        <strike val="0"/>
        <condense val="0"/>
        <extend val="0"/>
        <outline val="0"/>
        <shadow val="0"/>
        <u val="none"/>
        <vertAlign val="baseline"/>
        <sz val="12"/>
        <color theme="0"/>
        <name val="Times New Roman"/>
        <family val="1"/>
        <scheme val="none"/>
      </font>
      <fill>
        <patternFill patternType="solid">
          <fgColor indexed="64"/>
          <bgColor theme="4" tint="-0.249977111117893"/>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a:t>Size Distribution of Employment</a:t>
            </a:r>
          </a:p>
          <a:p>
            <a:pPr>
              <a:defRPr/>
            </a:pPr>
            <a:r>
              <a:rPr lang="en-US" sz="1200"/>
              <a:t>Private sector - US and EU15 (Excl. UK) - 2022</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lotArea>
      <c:layout/>
      <c:barChart>
        <c:barDir val="col"/>
        <c:grouping val="percentStacked"/>
        <c:varyColors val="0"/>
        <c:ser>
          <c:idx val="0"/>
          <c:order val="0"/>
          <c:tx>
            <c:strRef>
              <c:f>Pivot!$B$75</c:f>
              <c:strCache>
                <c:ptCount val="1"/>
                <c:pt idx="0">
                  <c:v>1 to 9</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Pivot!$A$76:$A$77</c:f>
              <c:strCache>
                <c:ptCount val="2"/>
                <c:pt idx="0">
                  <c:v>US</c:v>
                </c:pt>
                <c:pt idx="1">
                  <c:v>EU15 (Excl. UK)</c:v>
                </c:pt>
              </c:strCache>
            </c:strRef>
          </c:cat>
          <c:val>
            <c:numRef>
              <c:f>Pivot!$B$76:$B$77</c:f>
              <c:numCache>
                <c:formatCode>0.00%</c:formatCode>
                <c:ptCount val="2"/>
                <c:pt idx="0">
                  <c:v>0.10210806304339196</c:v>
                </c:pt>
                <c:pt idx="1">
                  <c:v>0.25312257453361658</c:v>
                </c:pt>
              </c:numCache>
            </c:numRef>
          </c:val>
          <c:extLst>
            <c:ext xmlns:c16="http://schemas.microsoft.com/office/drawing/2014/chart" uri="{C3380CC4-5D6E-409C-BE32-E72D297353CC}">
              <c16:uniqueId val="{00000000-26AB-1E46-97DC-74F6C2B47AA0}"/>
            </c:ext>
          </c:extLst>
        </c:ser>
        <c:ser>
          <c:idx val="1"/>
          <c:order val="1"/>
          <c:tx>
            <c:strRef>
              <c:f>Pivot!$C$75</c:f>
              <c:strCache>
                <c:ptCount val="1"/>
                <c:pt idx="0">
                  <c:v>10-49</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Pivot!$A$76:$A$77</c:f>
              <c:strCache>
                <c:ptCount val="2"/>
                <c:pt idx="0">
                  <c:v>US</c:v>
                </c:pt>
                <c:pt idx="1">
                  <c:v>EU15 (Excl. UK)</c:v>
                </c:pt>
              </c:strCache>
            </c:strRef>
          </c:cat>
          <c:val>
            <c:numRef>
              <c:f>Pivot!$C$76:$C$77</c:f>
              <c:numCache>
                <c:formatCode>0.00%</c:formatCode>
                <c:ptCount val="2"/>
                <c:pt idx="0">
                  <c:v>0.17332962801222757</c:v>
                </c:pt>
                <c:pt idx="1">
                  <c:v>0.20099464635602876</c:v>
                </c:pt>
              </c:numCache>
            </c:numRef>
          </c:val>
          <c:extLst>
            <c:ext xmlns:c16="http://schemas.microsoft.com/office/drawing/2014/chart" uri="{C3380CC4-5D6E-409C-BE32-E72D297353CC}">
              <c16:uniqueId val="{00000001-26AB-1E46-97DC-74F6C2B47AA0}"/>
            </c:ext>
          </c:extLst>
        </c:ser>
        <c:ser>
          <c:idx val="2"/>
          <c:order val="2"/>
          <c:tx>
            <c:strRef>
              <c:f>Pivot!$D$75</c:f>
              <c:strCache>
                <c:ptCount val="1"/>
                <c:pt idx="0">
                  <c:v>50-249</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Pivot!$A$76:$A$77</c:f>
              <c:strCache>
                <c:ptCount val="2"/>
                <c:pt idx="0">
                  <c:v>US</c:v>
                </c:pt>
                <c:pt idx="1">
                  <c:v>EU15 (Excl. UK)</c:v>
                </c:pt>
              </c:strCache>
            </c:strRef>
          </c:cat>
          <c:val>
            <c:numRef>
              <c:f>Pivot!$D$76:$D$77</c:f>
              <c:numCache>
                <c:formatCode>0.00%</c:formatCode>
                <c:ptCount val="2"/>
                <c:pt idx="0">
                  <c:v>0.17236889118265911</c:v>
                </c:pt>
                <c:pt idx="1">
                  <c:v>0.1531785987677319</c:v>
                </c:pt>
              </c:numCache>
            </c:numRef>
          </c:val>
          <c:extLst>
            <c:ext xmlns:c16="http://schemas.microsoft.com/office/drawing/2014/chart" uri="{C3380CC4-5D6E-409C-BE32-E72D297353CC}">
              <c16:uniqueId val="{00000002-26AB-1E46-97DC-74F6C2B47AA0}"/>
            </c:ext>
          </c:extLst>
        </c:ser>
        <c:ser>
          <c:idx val="3"/>
          <c:order val="3"/>
          <c:tx>
            <c:strRef>
              <c:f>Pivot!$E$75</c:f>
              <c:strCache>
                <c:ptCount val="1"/>
                <c:pt idx="0">
                  <c:v>250 or more</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Pivot!$A$76:$A$77</c:f>
              <c:strCache>
                <c:ptCount val="2"/>
                <c:pt idx="0">
                  <c:v>US</c:v>
                </c:pt>
                <c:pt idx="1">
                  <c:v>EU15 (Excl. UK)</c:v>
                </c:pt>
              </c:strCache>
            </c:strRef>
          </c:cat>
          <c:val>
            <c:numRef>
              <c:f>Pivot!$E$76:$E$77</c:f>
              <c:numCache>
                <c:formatCode>0.00%</c:formatCode>
                <c:ptCount val="2"/>
                <c:pt idx="0">
                  <c:v>0.55219341776172137</c:v>
                </c:pt>
                <c:pt idx="1">
                  <c:v>0.39270418034262278</c:v>
                </c:pt>
              </c:numCache>
            </c:numRef>
          </c:val>
          <c:extLst>
            <c:ext xmlns:c16="http://schemas.microsoft.com/office/drawing/2014/chart" uri="{C3380CC4-5D6E-409C-BE32-E72D297353CC}">
              <c16:uniqueId val="{00000003-26AB-1E46-97DC-74F6C2B47AA0}"/>
            </c:ext>
          </c:extLst>
        </c:ser>
        <c:dLbls>
          <c:dLblPos val="inEnd"/>
          <c:showLegendKey val="0"/>
          <c:showVal val="1"/>
          <c:showCatName val="0"/>
          <c:showSerName val="0"/>
          <c:showPercent val="0"/>
          <c:showBubbleSize val="0"/>
        </c:dLbls>
        <c:gapWidth val="219"/>
        <c:overlap val="100"/>
        <c:axId val="2036806527"/>
        <c:axId val="2036800047"/>
      </c:barChart>
      <c:catAx>
        <c:axId val="203680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036800047"/>
        <c:crosses val="autoZero"/>
        <c:auto val="1"/>
        <c:lblAlgn val="ctr"/>
        <c:lblOffset val="100"/>
        <c:noMultiLvlLbl val="0"/>
      </c:catAx>
      <c:valAx>
        <c:axId val="20368000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036806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en-US" sz="1500" b="1" i="0" u="none" strike="noStrike" kern="1200" spc="0" baseline="0">
                <a:solidFill>
                  <a:sysClr val="windowText" lastClr="000000"/>
                </a:solidFill>
                <a:latin typeface="Times New Roman" panose="02020603050405020304" pitchFamily="18" charset="0"/>
                <a:cs typeface="Times New Roman" panose="02020603050405020304" pitchFamily="18" charset="0"/>
              </a:rPr>
              <a:t>Size Distribution of Firms</a:t>
            </a:r>
          </a:p>
          <a:p>
            <a:pPr>
              <a:defRPr/>
            </a:pPr>
            <a:r>
              <a:rPr lang="en-US" sz="1200" b="0" i="0" u="none" strike="noStrike" kern="1200" spc="0" baseline="0">
                <a:solidFill>
                  <a:sysClr val="windowText" lastClr="000000"/>
                </a:solidFill>
                <a:latin typeface="Times New Roman" panose="02020603050405020304" pitchFamily="18" charset="0"/>
                <a:cs typeface="Times New Roman" panose="02020603050405020304" pitchFamily="18" charset="0"/>
              </a:rPr>
              <a:t>Private sector - US and EU15 (Excl. UK) - 2022</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lotArea>
      <c:layout/>
      <c:barChart>
        <c:barDir val="col"/>
        <c:grouping val="percentStacked"/>
        <c:varyColors val="0"/>
        <c:ser>
          <c:idx val="0"/>
          <c:order val="0"/>
          <c:tx>
            <c:strRef>
              <c:f>Pivot!$B$70</c:f>
              <c:strCache>
                <c:ptCount val="1"/>
                <c:pt idx="0">
                  <c:v>1 to 9</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Pivot!$A$71:$A$72</c:f>
              <c:strCache>
                <c:ptCount val="2"/>
                <c:pt idx="0">
                  <c:v>US</c:v>
                </c:pt>
                <c:pt idx="1">
                  <c:v>EU15 (Excl. UK)</c:v>
                </c:pt>
              </c:strCache>
            </c:strRef>
          </c:cat>
          <c:val>
            <c:numRef>
              <c:f>Pivot!$B$71:$B$72</c:f>
              <c:numCache>
                <c:formatCode>0.00%</c:formatCode>
                <c:ptCount val="2"/>
                <c:pt idx="0">
                  <c:v>0.75434467776973213</c:v>
                </c:pt>
                <c:pt idx="1">
                  <c:v>0.92290273016983215</c:v>
                </c:pt>
              </c:numCache>
            </c:numRef>
          </c:val>
          <c:extLst>
            <c:ext xmlns:c16="http://schemas.microsoft.com/office/drawing/2014/chart" uri="{C3380CC4-5D6E-409C-BE32-E72D297353CC}">
              <c16:uniqueId val="{00000000-0470-9B42-BC04-2FAD16C1226D}"/>
            </c:ext>
          </c:extLst>
        </c:ser>
        <c:ser>
          <c:idx val="1"/>
          <c:order val="1"/>
          <c:tx>
            <c:strRef>
              <c:f>Pivot!$C$70</c:f>
              <c:strCache>
                <c:ptCount val="1"/>
                <c:pt idx="0">
                  <c:v>10-49</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Pivot!$A$71:$A$72</c:f>
              <c:strCache>
                <c:ptCount val="2"/>
                <c:pt idx="0">
                  <c:v>US</c:v>
                </c:pt>
                <c:pt idx="1">
                  <c:v>EU15 (Excl. UK)</c:v>
                </c:pt>
              </c:strCache>
            </c:strRef>
          </c:cat>
          <c:val>
            <c:numRef>
              <c:f>Pivot!$C$71:$C$72</c:f>
              <c:numCache>
                <c:formatCode>0.00%</c:formatCode>
                <c:ptCount val="2"/>
                <c:pt idx="0">
                  <c:v>0.19695872556118754</c:v>
                </c:pt>
                <c:pt idx="1">
                  <c:v>6.5164851116784842E-2</c:v>
                </c:pt>
              </c:numCache>
            </c:numRef>
          </c:val>
          <c:extLst>
            <c:ext xmlns:c16="http://schemas.microsoft.com/office/drawing/2014/chart" uri="{C3380CC4-5D6E-409C-BE32-E72D297353CC}">
              <c16:uniqueId val="{00000001-0470-9B42-BC04-2FAD16C1226D}"/>
            </c:ext>
          </c:extLst>
        </c:ser>
        <c:ser>
          <c:idx val="2"/>
          <c:order val="2"/>
          <c:tx>
            <c:strRef>
              <c:f>Pivot!$D$70</c:f>
              <c:strCache>
                <c:ptCount val="1"/>
                <c:pt idx="0">
                  <c:v>50-249</c:v>
                </c:pt>
              </c:strCache>
            </c:strRef>
          </c:tx>
          <c:spPr>
            <a:solidFill>
              <a:schemeClr val="accent3"/>
            </a:solidFill>
            <a:ln>
              <a:noFill/>
            </a:ln>
            <a:effectLst/>
          </c:spPr>
          <c:invertIfNegative val="0"/>
          <c:dLbls>
            <c:dLbl>
              <c:idx val="1"/>
              <c:layout>
                <c:manualLayout>
                  <c:x val="-0.10972222222222212"/>
                  <c:y val="1.111111111111111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470-9B42-BC04-2FAD16C1226D}"/>
                </c:ext>
              </c:extLst>
            </c:dLbl>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Pivot!$A$71:$A$72</c:f>
              <c:strCache>
                <c:ptCount val="2"/>
                <c:pt idx="0">
                  <c:v>US</c:v>
                </c:pt>
                <c:pt idx="1">
                  <c:v>EU15 (Excl. UK)</c:v>
                </c:pt>
              </c:strCache>
            </c:strRef>
          </c:cat>
          <c:val>
            <c:numRef>
              <c:f>Pivot!$D$71:$D$72</c:f>
              <c:numCache>
                <c:formatCode>0.00%</c:formatCode>
                <c:ptCount val="2"/>
                <c:pt idx="0">
                  <c:v>3.9826212889210719E-2</c:v>
                </c:pt>
                <c:pt idx="1">
                  <c:v>9.8061537744920813E-3</c:v>
                </c:pt>
              </c:numCache>
            </c:numRef>
          </c:val>
          <c:extLst>
            <c:ext xmlns:c16="http://schemas.microsoft.com/office/drawing/2014/chart" uri="{C3380CC4-5D6E-409C-BE32-E72D297353CC}">
              <c16:uniqueId val="{00000002-0470-9B42-BC04-2FAD16C1226D}"/>
            </c:ext>
          </c:extLst>
        </c:ser>
        <c:ser>
          <c:idx val="3"/>
          <c:order val="3"/>
          <c:tx>
            <c:strRef>
              <c:f>Pivot!$E$70</c:f>
              <c:strCache>
                <c:ptCount val="1"/>
                <c:pt idx="0">
                  <c:v>250 or more</c:v>
                </c:pt>
              </c:strCache>
            </c:strRef>
          </c:tx>
          <c:spPr>
            <a:solidFill>
              <a:schemeClr val="accent4"/>
            </a:solidFill>
            <a:ln>
              <a:noFill/>
            </a:ln>
            <a:effectLst/>
          </c:spPr>
          <c:invertIfNegative val="0"/>
          <c:dLbls>
            <c:dLbl>
              <c:idx val="0"/>
              <c:layout>
                <c:manualLayout>
                  <c:x val="0.11805555555555555"/>
                  <c:y val="2.222222222222223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470-9B42-BC04-2FAD16C1226D}"/>
                </c:ext>
              </c:extLst>
            </c:dLbl>
            <c:dLbl>
              <c:idx val="1"/>
              <c:layout>
                <c:manualLayout>
                  <c:x val="0.1125"/>
                  <c:y val="1.111111111111109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470-9B42-BC04-2FAD16C1226D}"/>
                </c:ext>
              </c:extLst>
            </c:dLbl>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Pivot!$A$71:$A$72</c:f>
              <c:strCache>
                <c:ptCount val="2"/>
                <c:pt idx="0">
                  <c:v>US</c:v>
                </c:pt>
                <c:pt idx="1">
                  <c:v>EU15 (Excl. UK)</c:v>
                </c:pt>
              </c:strCache>
            </c:strRef>
          </c:cat>
          <c:val>
            <c:numRef>
              <c:f>Pivot!$E$71:$E$72</c:f>
              <c:numCache>
                <c:formatCode>0.00%</c:formatCode>
                <c:ptCount val="2"/>
                <c:pt idx="0">
                  <c:v>8.8703837798696592E-3</c:v>
                </c:pt>
                <c:pt idx="1">
                  <c:v>2.1262649388909265E-3</c:v>
                </c:pt>
              </c:numCache>
            </c:numRef>
          </c:val>
          <c:extLst>
            <c:ext xmlns:c16="http://schemas.microsoft.com/office/drawing/2014/chart" uri="{C3380CC4-5D6E-409C-BE32-E72D297353CC}">
              <c16:uniqueId val="{00000003-0470-9B42-BC04-2FAD16C1226D}"/>
            </c:ext>
          </c:extLst>
        </c:ser>
        <c:dLbls>
          <c:dLblPos val="ctr"/>
          <c:showLegendKey val="0"/>
          <c:showVal val="1"/>
          <c:showCatName val="0"/>
          <c:showSerName val="0"/>
          <c:showPercent val="0"/>
          <c:showBubbleSize val="0"/>
        </c:dLbls>
        <c:gapWidth val="219"/>
        <c:overlap val="100"/>
        <c:axId val="2036806527"/>
        <c:axId val="2036800047"/>
      </c:barChart>
      <c:catAx>
        <c:axId val="203680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036800047"/>
        <c:crosses val="autoZero"/>
        <c:auto val="1"/>
        <c:lblAlgn val="ctr"/>
        <c:lblOffset val="100"/>
        <c:noMultiLvlLbl val="0"/>
      </c:catAx>
      <c:valAx>
        <c:axId val="20368000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2036806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50800</xdr:colOff>
      <xdr:row>0</xdr:row>
      <xdr:rowOff>88900</xdr:rowOff>
    </xdr:from>
    <xdr:to>
      <xdr:col>0</xdr:col>
      <xdr:colOff>1676400</xdr:colOff>
      <xdr:row>1</xdr:row>
      <xdr:rowOff>139700</xdr:rowOff>
    </xdr:to>
    <mc:AlternateContent xmlns:mc="http://schemas.openxmlformats.org/markup-compatibility/2006" xmlns:a14="http://schemas.microsoft.com/office/drawing/2010/main">
      <mc:Choice Requires="a14">
        <xdr:graphicFrame macro="">
          <xdr:nvGraphicFramePr>
            <xdr:cNvPr id="2" name="Series">
              <a:extLst>
                <a:ext uri="{FF2B5EF4-FFF2-40B4-BE49-F238E27FC236}">
                  <a16:creationId xmlns:a16="http://schemas.microsoft.com/office/drawing/2014/main" id="{3F88494C-7CAA-441F-A635-8DB394E4D35D}"/>
                </a:ext>
              </a:extLst>
            </xdr:cNvPr>
            <xdr:cNvGraphicFramePr/>
          </xdr:nvGraphicFramePr>
          <xdr:xfrm>
            <a:off x="0" y="0"/>
            <a:ext cx="0" cy="0"/>
          </xdr:xfrm>
          <a:graphic>
            <a:graphicData uri="http://schemas.microsoft.com/office/drawing/2010/slicer">
              <sle:slicer xmlns:sle="http://schemas.microsoft.com/office/drawing/2010/slicer" name="Series"/>
            </a:graphicData>
          </a:graphic>
        </xdr:graphicFrame>
      </mc:Choice>
      <mc:Fallback xmlns="">
        <xdr:sp macro="" textlink="">
          <xdr:nvSpPr>
            <xdr:cNvPr id="0" name=""/>
            <xdr:cNvSpPr>
              <a:spLocks noTextEdit="1"/>
            </xdr:cNvSpPr>
          </xdr:nvSpPr>
          <xdr:spPr>
            <a:xfrm>
              <a:off x="50800" y="88900"/>
              <a:ext cx="1625600" cy="228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76200</xdr:colOff>
      <xdr:row>24</xdr:row>
      <xdr:rowOff>76200</xdr:rowOff>
    </xdr:from>
    <xdr:to>
      <xdr:col>0</xdr:col>
      <xdr:colOff>1663700</xdr:colOff>
      <xdr:row>25</xdr:row>
      <xdr:rowOff>152400</xdr:rowOff>
    </xdr:to>
    <mc:AlternateContent xmlns:mc="http://schemas.openxmlformats.org/markup-compatibility/2006" xmlns:a14="http://schemas.microsoft.com/office/drawing/2010/main">
      <mc:Choice Requires="a14">
        <xdr:graphicFrame macro="">
          <xdr:nvGraphicFramePr>
            <xdr:cNvPr id="4" name="Series 2">
              <a:extLst>
                <a:ext uri="{FF2B5EF4-FFF2-40B4-BE49-F238E27FC236}">
                  <a16:creationId xmlns:a16="http://schemas.microsoft.com/office/drawing/2014/main" id="{E33E5B7A-589B-A032-9EAD-E891121F3349}"/>
                </a:ext>
              </a:extLst>
            </xdr:cNvPr>
            <xdr:cNvGraphicFramePr/>
          </xdr:nvGraphicFramePr>
          <xdr:xfrm>
            <a:off x="0" y="0"/>
            <a:ext cx="0" cy="0"/>
          </xdr:xfrm>
          <a:graphic>
            <a:graphicData uri="http://schemas.microsoft.com/office/drawing/2010/slicer">
              <sle:slicer xmlns:sle="http://schemas.microsoft.com/office/drawing/2010/slicer" name="Series 2"/>
            </a:graphicData>
          </a:graphic>
        </xdr:graphicFrame>
      </mc:Choice>
      <mc:Fallback xmlns="">
        <xdr:sp macro="" textlink="">
          <xdr:nvSpPr>
            <xdr:cNvPr id="0" name=""/>
            <xdr:cNvSpPr>
              <a:spLocks noTextEdit="1"/>
            </xdr:cNvSpPr>
          </xdr:nvSpPr>
          <xdr:spPr>
            <a:xfrm>
              <a:off x="76200" y="4737100"/>
              <a:ext cx="1587500" cy="25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19050</xdr:rowOff>
    </xdr:from>
    <xdr:to>
      <xdr:col>12</xdr:col>
      <xdr:colOff>63500</xdr:colOff>
      <xdr:row>24</xdr:row>
      <xdr:rowOff>120650</xdr:rowOff>
    </xdr:to>
    <xdr:graphicFrame macro="">
      <xdr:nvGraphicFramePr>
        <xdr:cNvPr id="2" name="Chart 1">
          <a:extLst>
            <a:ext uri="{FF2B5EF4-FFF2-40B4-BE49-F238E27FC236}">
              <a16:creationId xmlns:a16="http://schemas.microsoft.com/office/drawing/2014/main" id="{FC33C0E2-7192-2B4A-9522-9FE090D52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44450</xdr:colOff>
      <xdr:row>27</xdr:row>
      <xdr:rowOff>101600</xdr:rowOff>
    </xdr:from>
    <xdr:to>
      <xdr:col>12</xdr:col>
      <xdr:colOff>107950</xdr:colOff>
      <xdr:row>50</xdr:row>
      <xdr:rowOff>0</xdr:rowOff>
    </xdr:to>
    <xdr:graphicFrame macro="">
      <xdr:nvGraphicFramePr>
        <xdr:cNvPr id="3" name="Chart 2">
          <a:extLst>
            <a:ext uri="{FF2B5EF4-FFF2-40B4-BE49-F238E27FC236}">
              <a16:creationId xmlns:a16="http://schemas.microsoft.com/office/drawing/2014/main" id="{19026645-653D-E54C-BEF1-481A748BB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0.67207789352" createdVersion="8" refreshedVersion="8" minRefreshableVersion="3" recordCount="558" xr:uid="{310BC2BC-84FF-0446-8E58-D0474D787B81}">
  <cacheSource type="worksheet">
    <worksheetSource name="Eurostat__2"/>
  </cacheSource>
  <cacheFields count="7">
    <cacheField name="Country Name" numFmtId="0">
      <sharedItems count="31">
        <s v="European Union - 27 countries (from 2020)"/>
        <s v="Belgium"/>
        <s v="Bulgaria"/>
        <s v="Czechia"/>
        <s v="Denmark"/>
        <s v="Germany"/>
        <s v="Estonia"/>
        <s v="Ireland"/>
        <s v="Greece"/>
        <s v="Spain"/>
        <s v="France"/>
        <s v="Croatia"/>
        <s v="Italy"/>
        <s v="Cyprus"/>
        <s v="Latvia"/>
        <s v="Lithuania"/>
        <s v="Luxembourg"/>
        <s v="Hungary"/>
        <s v="Malta"/>
        <s v="Netherlands"/>
        <s v="Austria"/>
        <s v="Poland"/>
        <s v="Portugal"/>
        <s v="Romania"/>
        <s v="Slovenia"/>
        <s v="Slovakia"/>
        <s v="Finland"/>
        <s v="Sweden"/>
        <s v="Iceland"/>
        <s v="Norway"/>
        <s v="Switzerland"/>
      </sharedItems>
      <fieldGroup par="6"/>
    </cacheField>
    <cacheField name="Series" numFmtId="0">
      <sharedItems count="3">
        <s v="Enterprises - number"/>
        <s v="Persons employed - number"/>
        <s v="Persons employed per enterprise - number"/>
      </sharedItems>
    </cacheField>
    <cacheField name="Year" numFmtId="0">
      <sharedItems containsSemiMixedTypes="0" containsString="0" containsNumber="1" containsInteger="1" minValue="2022" maxValue="2022" count="1">
        <n v="2022"/>
      </sharedItems>
    </cacheField>
    <cacheField name="Sector" numFmtId="0">
      <sharedItems count="1">
        <s v="Industry, construction and market services (except public administration and defence; compulsory social security; activities of membership organisations)"/>
      </sharedItems>
    </cacheField>
    <cacheField name="Size Class" numFmtId="0">
      <sharedItems count="7">
        <s v="Total"/>
        <s v="From 0 to 9 persons employed"/>
        <s v="From 10 to 19 persons employed"/>
        <s v="From 20 to 49 persons employed"/>
        <s v="From 50 to 249 persons employed"/>
        <s v="250 persons employed or more"/>
        <s v="From 10 to 49 person employed" f="1"/>
      </sharedItems>
    </cacheField>
    <cacheField name="Value" numFmtId="0">
      <sharedItems containsMixedTypes="1" containsNumber="1" containsInteger="1" minValue="1" maxValue="160424218"/>
    </cacheField>
    <cacheField name="Country Name2" numFmtId="0" databaseField="0">
      <fieldGroup base="0">
        <discretePr count="31">
          <x v="0"/>
          <x v="17"/>
          <x v="1"/>
          <x v="2"/>
          <x v="17"/>
          <x v="17"/>
          <x v="3"/>
          <x v="17"/>
          <x v="17"/>
          <x v="17"/>
          <x v="17"/>
          <x v="4"/>
          <x v="17"/>
          <x v="5"/>
          <x v="6"/>
          <x v="7"/>
          <x v="17"/>
          <x v="8"/>
          <x v="9"/>
          <x v="17"/>
          <x v="17"/>
          <x v="10"/>
          <x v="17"/>
          <x v="11"/>
          <x v="12"/>
          <x v="13"/>
          <x v="17"/>
          <x v="17"/>
          <x v="14"/>
          <x v="15"/>
          <x v="16"/>
        </discretePr>
        <groupItems count="18">
          <s v="European Union - 27 countries (from 2020)"/>
          <s v="Bulgaria"/>
          <s v="Czechia"/>
          <s v="Estonia"/>
          <s v="Croatia"/>
          <s v="Cyprus"/>
          <s v="Latvia"/>
          <s v="Lithuania"/>
          <s v="Hungary"/>
          <s v="Malta"/>
          <s v="Poland"/>
          <s v="Romania"/>
          <s v="Slovenia"/>
          <s v="Slovakia"/>
          <s v="Iceland"/>
          <s v="Norway"/>
          <s v="Switzerland"/>
          <s v="Group1"/>
        </groupItems>
      </fieldGroup>
    </cacheField>
  </cacheFields>
  <calculatedItems count="1">
    <calculatedItem formula="'Size Class'['From 10 to 19 persons employed']+'Size Class'['From 20 to 49 persons employed']">
      <pivotArea cacheIndex="1" outline="0" fieldPosition="0">
        <references count="1">
          <reference field="4" count="1">
            <x v="6"/>
          </reference>
        </references>
      </pivotArea>
    </calculatedItem>
  </calculatedItems>
  <extLst>
    <ext xmlns:x14="http://schemas.microsoft.com/office/spreadsheetml/2009/9/main" uri="{725AE2AE-9491-48be-B2B4-4EB974FC3084}">
      <x14:pivotCacheDefinition pivotCacheId="17919539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8">
  <r>
    <x v="0"/>
    <x v="0"/>
    <x v="0"/>
    <x v="0"/>
    <x v="0"/>
    <n v="32251876"/>
  </r>
  <r>
    <x v="0"/>
    <x v="0"/>
    <x v="0"/>
    <x v="0"/>
    <x v="1"/>
    <n v="30393757"/>
  </r>
  <r>
    <x v="0"/>
    <x v="0"/>
    <x v="0"/>
    <x v="0"/>
    <x v="2"/>
    <n v="1037430"/>
  </r>
  <r>
    <x v="0"/>
    <x v="0"/>
    <x v="0"/>
    <x v="0"/>
    <x v="3"/>
    <n v="525408"/>
  </r>
  <r>
    <x v="0"/>
    <x v="0"/>
    <x v="0"/>
    <x v="0"/>
    <x v="4"/>
    <n v="242846"/>
  </r>
  <r>
    <x v="0"/>
    <x v="0"/>
    <x v="0"/>
    <x v="0"/>
    <x v="5"/>
    <n v="52433"/>
  </r>
  <r>
    <x v="0"/>
    <x v="1"/>
    <x v="0"/>
    <x v="0"/>
    <x v="0"/>
    <n v="160424218"/>
  </r>
  <r>
    <x v="0"/>
    <x v="1"/>
    <x v="0"/>
    <x v="0"/>
    <x v="1"/>
    <n v="48632916"/>
  </r>
  <r>
    <x v="0"/>
    <x v="1"/>
    <x v="0"/>
    <x v="0"/>
    <x v="2"/>
    <n v="13958529"/>
  </r>
  <r>
    <x v="0"/>
    <x v="1"/>
    <x v="0"/>
    <x v="0"/>
    <x v="3"/>
    <n v="15876234"/>
  </r>
  <r>
    <x v="0"/>
    <x v="1"/>
    <x v="0"/>
    <x v="0"/>
    <x v="4"/>
    <n v="24000000"/>
  </r>
  <r>
    <x v="0"/>
    <x v="1"/>
    <x v="0"/>
    <x v="0"/>
    <x v="5"/>
    <n v="60000000"/>
  </r>
  <r>
    <x v="0"/>
    <x v="2"/>
    <x v="0"/>
    <x v="0"/>
    <x v="0"/>
    <n v="5"/>
  </r>
  <r>
    <x v="0"/>
    <x v="2"/>
    <x v="0"/>
    <x v="0"/>
    <x v="1"/>
    <n v="2"/>
  </r>
  <r>
    <x v="0"/>
    <x v="2"/>
    <x v="0"/>
    <x v="0"/>
    <x v="2"/>
    <n v="13"/>
  </r>
  <r>
    <x v="0"/>
    <x v="2"/>
    <x v="0"/>
    <x v="0"/>
    <x v="3"/>
    <n v="30"/>
  </r>
  <r>
    <x v="0"/>
    <x v="2"/>
    <x v="0"/>
    <x v="0"/>
    <x v="4"/>
    <n v="99"/>
  </r>
  <r>
    <x v="0"/>
    <x v="2"/>
    <x v="0"/>
    <x v="0"/>
    <x v="5"/>
    <n v="1144"/>
  </r>
  <r>
    <x v="1"/>
    <x v="0"/>
    <x v="0"/>
    <x v="0"/>
    <x v="0"/>
    <n v="888925"/>
  </r>
  <r>
    <x v="1"/>
    <x v="0"/>
    <x v="0"/>
    <x v="0"/>
    <x v="1"/>
    <n v="853531"/>
  </r>
  <r>
    <x v="1"/>
    <x v="0"/>
    <x v="0"/>
    <x v="0"/>
    <x v="2"/>
    <n v="17622"/>
  </r>
  <r>
    <x v="1"/>
    <x v="0"/>
    <x v="0"/>
    <x v="0"/>
    <x v="3"/>
    <n v="10533"/>
  </r>
  <r>
    <x v="1"/>
    <x v="0"/>
    <x v="0"/>
    <x v="0"/>
    <x v="4"/>
    <n v="5747"/>
  </r>
  <r>
    <x v="1"/>
    <x v="0"/>
    <x v="0"/>
    <x v="0"/>
    <x v="5"/>
    <n v="1492"/>
  </r>
  <r>
    <x v="1"/>
    <x v="1"/>
    <x v="0"/>
    <x v="0"/>
    <x v="0"/>
    <n v="3883762"/>
  </r>
  <r>
    <x v="1"/>
    <x v="1"/>
    <x v="0"/>
    <x v="0"/>
    <x v="1"/>
    <n v="1228041"/>
  </r>
  <r>
    <x v="1"/>
    <x v="1"/>
    <x v="0"/>
    <x v="0"/>
    <x v="2"/>
    <n v="234473"/>
  </r>
  <r>
    <x v="1"/>
    <x v="1"/>
    <x v="0"/>
    <x v="0"/>
    <x v="3"/>
    <n v="321556"/>
  </r>
  <r>
    <x v="1"/>
    <x v="1"/>
    <x v="0"/>
    <x v="0"/>
    <x v="4"/>
    <n v="584303"/>
  </r>
  <r>
    <x v="1"/>
    <x v="1"/>
    <x v="0"/>
    <x v="0"/>
    <x v="5"/>
    <n v="1515389"/>
  </r>
  <r>
    <x v="1"/>
    <x v="2"/>
    <x v="0"/>
    <x v="0"/>
    <x v="0"/>
    <n v="4"/>
  </r>
  <r>
    <x v="1"/>
    <x v="2"/>
    <x v="0"/>
    <x v="0"/>
    <x v="1"/>
    <n v="1"/>
  </r>
  <r>
    <x v="1"/>
    <x v="2"/>
    <x v="0"/>
    <x v="0"/>
    <x v="2"/>
    <n v="13"/>
  </r>
  <r>
    <x v="1"/>
    <x v="2"/>
    <x v="0"/>
    <x v="0"/>
    <x v="3"/>
    <n v="31"/>
  </r>
  <r>
    <x v="1"/>
    <x v="2"/>
    <x v="0"/>
    <x v="0"/>
    <x v="4"/>
    <n v="102"/>
  </r>
  <r>
    <x v="1"/>
    <x v="2"/>
    <x v="0"/>
    <x v="0"/>
    <x v="5"/>
    <n v="1016"/>
  </r>
  <r>
    <x v="2"/>
    <x v="0"/>
    <x v="0"/>
    <x v="0"/>
    <x v="0"/>
    <n v="394135"/>
  </r>
  <r>
    <x v="2"/>
    <x v="0"/>
    <x v="0"/>
    <x v="0"/>
    <x v="1"/>
    <n v="364391"/>
  </r>
  <r>
    <x v="2"/>
    <x v="0"/>
    <x v="0"/>
    <x v="0"/>
    <x v="2"/>
    <n v="15412"/>
  </r>
  <r>
    <x v="2"/>
    <x v="0"/>
    <x v="0"/>
    <x v="0"/>
    <x v="3"/>
    <n v="9005"/>
  </r>
  <r>
    <x v="2"/>
    <x v="0"/>
    <x v="0"/>
    <x v="0"/>
    <x v="4"/>
    <n v="4560"/>
  </r>
  <r>
    <x v="2"/>
    <x v="0"/>
    <x v="0"/>
    <x v="0"/>
    <x v="5"/>
    <n v="767"/>
  </r>
  <r>
    <x v="2"/>
    <x v="1"/>
    <x v="0"/>
    <x v="0"/>
    <x v="0"/>
    <n v="2165657"/>
  </r>
  <r>
    <x v="2"/>
    <x v="1"/>
    <x v="0"/>
    <x v="0"/>
    <x v="1"/>
    <n v="684847"/>
  </r>
  <r>
    <x v="2"/>
    <x v="1"/>
    <x v="0"/>
    <x v="0"/>
    <x v="2"/>
    <n v="205847"/>
  </r>
  <r>
    <x v="2"/>
    <x v="1"/>
    <x v="0"/>
    <x v="0"/>
    <x v="3"/>
    <n v="269442"/>
  </r>
  <r>
    <x v="2"/>
    <x v="1"/>
    <x v="0"/>
    <x v="0"/>
    <x v="4"/>
    <n v="443953"/>
  </r>
  <r>
    <x v="2"/>
    <x v="1"/>
    <x v="0"/>
    <x v="0"/>
    <x v="5"/>
    <n v="561568"/>
  </r>
  <r>
    <x v="2"/>
    <x v="2"/>
    <x v="0"/>
    <x v="0"/>
    <x v="0"/>
    <n v="5"/>
  </r>
  <r>
    <x v="2"/>
    <x v="2"/>
    <x v="0"/>
    <x v="0"/>
    <x v="1"/>
    <n v="2"/>
  </r>
  <r>
    <x v="2"/>
    <x v="2"/>
    <x v="0"/>
    <x v="0"/>
    <x v="2"/>
    <n v="13"/>
  </r>
  <r>
    <x v="2"/>
    <x v="2"/>
    <x v="0"/>
    <x v="0"/>
    <x v="3"/>
    <n v="30"/>
  </r>
  <r>
    <x v="2"/>
    <x v="2"/>
    <x v="0"/>
    <x v="0"/>
    <x v="4"/>
    <n v="97"/>
  </r>
  <r>
    <x v="2"/>
    <x v="2"/>
    <x v="0"/>
    <x v="0"/>
    <x v="5"/>
    <n v="732"/>
  </r>
  <r>
    <x v="3"/>
    <x v="0"/>
    <x v="0"/>
    <x v="0"/>
    <x v="0"/>
    <n v="1292436"/>
  </r>
  <r>
    <x v="3"/>
    <x v="0"/>
    <x v="0"/>
    <x v="0"/>
    <x v="1"/>
    <n v="1245891"/>
  </r>
  <r>
    <x v="3"/>
    <x v="0"/>
    <x v="0"/>
    <x v="0"/>
    <x v="2"/>
    <n v="23279"/>
  </r>
  <r>
    <x v="3"/>
    <x v="0"/>
    <x v="0"/>
    <x v="0"/>
    <x v="3"/>
    <n v="13973"/>
  </r>
  <r>
    <x v="3"/>
    <x v="0"/>
    <x v="0"/>
    <x v="0"/>
    <x v="4"/>
    <n v="7526"/>
  </r>
  <r>
    <x v="3"/>
    <x v="0"/>
    <x v="0"/>
    <x v="0"/>
    <x v="5"/>
    <n v="1767"/>
  </r>
  <r>
    <x v="3"/>
    <x v="1"/>
    <x v="0"/>
    <x v="0"/>
    <x v="0"/>
    <n v="4230462"/>
  </r>
  <r>
    <x v="3"/>
    <x v="1"/>
    <x v="0"/>
    <x v="0"/>
    <x v="1"/>
    <n v="1406846"/>
  </r>
  <r>
    <x v="3"/>
    <x v="1"/>
    <x v="0"/>
    <x v="0"/>
    <x v="2"/>
    <n v="317065"/>
  </r>
  <r>
    <x v="3"/>
    <x v="1"/>
    <x v="0"/>
    <x v="0"/>
    <x v="3"/>
    <n v="416423"/>
  </r>
  <r>
    <x v="3"/>
    <x v="1"/>
    <x v="0"/>
    <x v="0"/>
    <x v="4"/>
    <n v="768742"/>
  </r>
  <r>
    <x v="3"/>
    <x v="1"/>
    <x v="0"/>
    <x v="0"/>
    <x v="5"/>
    <n v="1321387"/>
  </r>
  <r>
    <x v="3"/>
    <x v="2"/>
    <x v="0"/>
    <x v="0"/>
    <x v="0"/>
    <n v="3"/>
  </r>
  <r>
    <x v="3"/>
    <x v="2"/>
    <x v="0"/>
    <x v="0"/>
    <x v="1"/>
    <n v="1"/>
  </r>
  <r>
    <x v="3"/>
    <x v="2"/>
    <x v="0"/>
    <x v="0"/>
    <x v="2"/>
    <n v="14"/>
  </r>
  <r>
    <x v="3"/>
    <x v="2"/>
    <x v="0"/>
    <x v="0"/>
    <x v="3"/>
    <n v="30"/>
  </r>
  <r>
    <x v="3"/>
    <x v="2"/>
    <x v="0"/>
    <x v="0"/>
    <x v="4"/>
    <n v="102"/>
  </r>
  <r>
    <x v="3"/>
    <x v="2"/>
    <x v="0"/>
    <x v="0"/>
    <x v="5"/>
    <n v="748"/>
  </r>
  <r>
    <x v="4"/>
    <x v="0"/>
    <x v="0"/>
    <x v="0"/>
    <x v="0"/>
    <n v="380208"/>
  </r>
  <r>
    <x v="4"/>
    <x v="0"/>
    <x v="0"/>
    <x v="0"/>
    <x v="1"/>
    <n v="348601"/>
  </r>
  <r>
    <x v="4"/>
    <x v="0"/>
    <x v="0"/>
    <x v="0"/>
    <x v="2"/>
    <n v="15727"/>
  </r>
  <r>
    <x v="4"/>
    <x v="0"/>
    <x v="0"/>
    <x v="0"/>
    <x v="3"/>
    <n v="10133"/>
  </r>
  <r>
    <x v="4"/>
    <x v="0"/>
    <x v="0"/>
    <x v="0"/>
    <x v="4"/>
    <n v="4855"/>
  </r>
  <r>
    <x v="4"/>
    <x v="0"/>
    <x v="0"/>
    <x v="0"/>
    <x v="5"/>
    <n v="892"/>
  </r>
  <r>
    <x v="4"/>
    <x v="1"/>
    <x v="0"/>
    <x v="0"/>
    <x v="0"/>
    <n v="2217600"/>
  </r>
  <r>
    <x v="4"/>
    <x v="1"/>
    <x v="0"/>
    <x v="0"/>
    <x v="1"/>
    <n v="442856"/>
  </r>
  <r>
    <x v="4"/>
    <x v="1"/>
    <x v="0"/>
    <x v="0"/>
    <x v="2"/>
    <n v="212006"/>
  </r>
  <r>
    <x v="4"/>
    <x v="1"/>
    <x v="0"/>
    <x v="0"/>
    <x v="3"/>
    <n v="304168"/>
  </r>
  <r>
    <x v="4"/>
    <x v="1"/>
    <x v="0"/>
    <x v="0"/>
    <x v="4"/>
    <n v="471682"/>
  </r>
  <r>
    <x v="4"/>
    <x v="1"/>
    <x v="0"/>
    <x v="0"/>
    <x v="5"/>
    <n v="786888"/>
  </r>
  <r>
    <x v="4"/>
    <x v="2"/>
    <x v="0"/>
    <x v="0"/>
    <x v="0"/>
    <n v="6"/>
  </r>
  <r>
    <x v="4"/>
    <x v="2"/>
    <x v="0"/>
    <x v="0"/>
    <x v="1"/>
    <n v="1"/>
  </r>
  <r>
    <x v="4"/>
    <x v="2"/>
    <x v="0"/>
    <x v="0"/>
    <x v="2"/>
    <n v="13"/>
  </r>
  <r>
    <x v="4"/>
    <x v="2"/>
    <x v="0"/>
    <x v="0"/>
    <x v="3"/>
    <n v="30"/>
  </r>
  <r>
    <x v="4"/>
    <x v="2"/>
    <x v="0"/>
    <x v="0"/>
    <x v="4"/>
    <n v="97"/>
  </r>
  <r>
    <x v="4"/>
    <x v="2"/>
    <x v="0"/>
    <x v="0"/>
    <x v="5"/>
    <n v="882"/>
  </r>
  <r>
    <x v="5"/>
    <x v="0"/>
    <x v="0"/>
    <x v="0"/>
    <x v="0"/>
    <n v="3159716"/>
  </r>
  <r>
    <x v="5"/>
    <x v="0"/>
    <x v="0"/>
    <x v="0"/>
    <x v="1"/>
    <n v="2652848"/>
  </r>
  <r>
    <x v="5"/>
    <x v="0"/>
    <x v="0"/>
    <x v="0"/>
    <x v="2"/>
    <n v="297133"/>
  </r>
  <r>
    <x v="5"/>
    <x v="0"/>
    <x v="0"/>
    <x v="0"/>
    <x v="3"/>
    <n v="132773"/>
  </r>
  <r>
    <x v="5"/>
    <x v="0"/>
    <x v="0"/>
    <x v="0"/>
    <x v="4"/>
    <n v="62701"/>
  </r>
  <r>
    <x v="5"/>
    <x v="0"/>
    <x v="0"/>
    <x v="0"/>
    <x v="5"/>
    <n v="14260"/>
  </r>
  <r>
    <x v="5"/>
    <x v="1"/>
    <x v="0"/>
    <x v="0"/>
    <x v="0"/>
    <n v="38715794"/>
  </r>
  <r>
    <x v="5"/>
    <x v="1"/>
    <x v="0"/>
    <x v="0"/>
    <x v="1"/>
    <n v="7802203"/>
  </r>
  <r>
    <x v="5"/>
    <x v="1"/>
    <x v="0"/>
    <x v="0"/>
    <x v="2"/>
    <n v="3937585"/>
  </r>
  <r>
    <x v="5"/>
    <x v="1"/>
    <x v="0"/>
    <x v="0"/>
    <x v="3"/>
    <n v="3993566"/>
  </r>
  <r>
    <x v="5"/>
    <x v="1"/>
    <x v="0"/>
    <x v="0"/>
    <x v="4"/>
    <n v="6132076"/>
  </r>
  <r>
    <x v="5"/>
    <x v="1"/>
    <x v="0"/>
    <x v="0"/>
    <x v="5"/>
    <n v="16850364"/>
  </r>
  <r>
    <x v="5"/>
    <x v="2"/>
    <x v="0"/>
    <x v="0"/>
    <x v="0"/>
    <n v="12"/>
  </r>
  <r>
    <x v="5"/>
    <x v="2"/>
    <x v="0"/>
    <x v="0"/>
    <x v="1"/>
    <n v="3"/>
  </r>
  <r>
    <x v="5"/>
    <x v="2"/>
    <x v="0"/>
    <x v="0"/>
    <x v="2"/>
    <n v="13"/>
  </r>
  <r>
    <x v="5"/>
    <x v="2"/>
    <x v="0"/>
    <x v="0"/>
    <x v="3"/>
    <n v="30"/>
  </r>
  <r>
    <x v="5"/>
    <x v="2"/>
    <x v="0"/>
    <x v="0"/>
    <x v="4"/>
    <n v="98"/>
  </r>
  <r>
    <x v="5"/>
    <x v="2"/>
    <x v="0"/>
    <x v="0"/>
    <x v="5"/>
    <n v="1182"/>
  </r>
  <r>
    <x v="6"/>
    <x v="0"/>
    <x v="0"/>
    <x v="0"/>
    <x v="0"/>
    <n v="141785"/>
  </r>
  <r>
    <x v="6"/>
    <x v="0"/>
    <x v="0"/>
    <x v="0"/>
    <x v="1"/>
    <n v="134157"/>
  </r>
  <r>
    <x v="6"/>
    <x v="0"/>
    <x v="0"/>
    <x v="0"/>
    <x v="2"/>
    <n v="3946"/>
  </r>
  <r>
    <x v="6"/>
    <x v="0"/>
    <x v="0"/>
    <x v="0"/>
    <x v="3"/>
    <n v="2428"/>
  </r>
  <r>
    <x v="6"/>
    <x v="0"/>
    <x v="0"/>
    <x v="0"/>
    <x v="4"/>
    <n v="1077"/>
  </r>
  <r>
    <x v="6"/>
    <x v="0"/>
    <x v="0"/>
    <x v="0"/>
    <x v="5"/>
    <n v="177"/>
  </r>
  <r>
    <x v="6"/>
    <x v="1"/>
    <x v="0"/>
    <x v="0"/>
    <x v="0"/>
    <n v="543373"/>
  </r>
  <r>
    <x v="6"/>
    <x v="1"/>
    <x v="0"/>
    <x v="0"/>
    <x v="1"/>
    <n v="210167"/>
  </r>
  <r>
    <x v="6"/>
    <x v="1"/>
    <x v="0"/>
    <x v="0"/>
    <x v="2"/>
    <n v="52922"/>
  </r>
  <r>
    <x v="6"/>
    <x v="1"/>
    <x v="0"/>
    <x v="0"/>
    <x v="3"/>
    <n v="71455"/>
  </r>
  <r>
    <x v="6"/>
    <x v="1"/>
    <x v="0"/>
    <x v="0"/>
    <x v="4"/>
    <n v="108156"/>
  </r>
  <r>
    <x v="6"/>
    <x v="1"/>
    <x v="0"/>
    <x v="0"/>
    <x v="5"/>
    <n v="100673"/>
  </r>
  <r>
    <x v="6"/>
    <x v="2"/>
    <x v="0"/>
    <x v="0"/>
    <x v="0"/>
    <n v="4"/>
  </r>
  <r>
    <x v="6"/>
    <x v="2"/>
    <x v="0"/>
    <x v="0"/>
    <x v="1"/>
    <n v="2"/>
  </r>
  <r>
    <x v="6"/>
    <x v="2"/>
    <x v="0"/>
    <x v="0"/>
    <x v="2"/>
    <n v="13"/>
  </r>
  <r>
    <x v="6"/>
    <x v="2"/>
    <x v="0"/>
    <x v="0"/>
    <x v="3"/>
    <n v="29"/>
  </r>
  <r>
    <x v="6"/>
    <x v="2"/>
    <x v="0"/>
    <x v="0"/>
    <x v="4"/>
    <n v="100"/>
  </r>
  <r>
    <x v="6"/>
    <x v="2"/>
    <x v="0"/>
    <x v="0"/>
    <x v="5"/>
    <n v="569"/>
  </r>
  <r>
    <x v="7"/>
    <x v="0"/>
    <x v="0"/>
    <x v="0"/>
    <x v="0"/>
    <n v="389654"/>
  </r>
  <r>
    <x v="7"/>
    <x v="0"/>
    <x v="0"/>
    <x v="0"/>
    <x v="1"/>
    <n v="359728"/>
  </r>
  <r>
    <x v="7"/>
    <x v="0"/>
    <x v="0"/>
    <x v="0"/>
    <x v="2"/>
    <n v="15013"/>
  </r>
  <r>
    <x v="7"/>
    <x v="0"/>
    <x v="0"/>
    <x v="0"/>
    <x v="3"/>
    <n v="9438"/>
  </r>
  <r>
    <x v="7"/>
    <x v="0"/>
    <x v="0"/>
    <x v="0"/>
    <x v="4"/>
    <n v="4589"/>
  </r>
  <r>
    <x v="7"/>
    <x v="0"/>
    <x v="0"/>
    <x v="0"/>
    <x v="5"/>
    <n v="886"/>
  </r>
  <r>
    <x v="7"/>
    <x v="1"/>
    <x v="0"/>
    <x v="0"/>
    <x v="0"/>
    <n v="2292598"/>
  </r>
  <r>
    <x v="7"/>
    <x v="1"/>
    <x v="0"/>
    <x v="0"/>
    <x v="1"/>
    <n v="616986"/>
  </r>
  <r>
    <x v="7"/>
    <x v="1"/>
    <x v="0"/>
    <x v="0"/>
    <x v="2"/>
    <n v="202593"/>
  </r>
  <r>
    <x v="7"/>
    <x v="1"/>
    <x v="0"/>
    <x v="0"/>
    <x v="3"/>
    <n v="283712"/>
  </r>
  <r>
    <x v="7"/>
    <x v="1"/>
    <x v="0"/>
    <x v="0"/>
    <x v="4"/>
    <n v="453709"/>
  </r>
  <r>
    <x v="7"/>
    <x v="1"/>
    <x v="0"/>
    <x v="0"/>
    <x v="5"/>
    <n v="735598"/>
  </r>
  <r>
    <x v="7"/>
    <x v="2"/>
    <x v="0"/>
    <x v="0"/>
    <x v="0"/>
    <n v="6"/>
  </r>
  <r>
    <x v="7"/>
    <x v="2"/>
    <x v="0"/>
    <x v="0"/>
    <x v="1"/>
    <n v="2"/>
  </r>
  <r>
    <x v="7"/>
    <x v="2"/>
    <x v="0"/>
    <x v="0"/>
    <x v="2"/>
    <n v="13"/>
  </r>
  <r>
    <x v="7"/>
    <x v="2"/>
    <x v="0"/>
    <x v="0"/>
    <x v="3"/>
    <n v="30"/>
  </r>
  <r>
    <x v="7"/>
    <x v="2"/>
    <x v="0"/>
    <x v="0"/>
    <x v="4"/>
    <n v="99"/>
  </r>
  <r>
    <x v="7"/>
    <x v="2"/>
    <x v="0"/>
    <x v="0"/>
    <x v="5"/>
    <n v="830"/>
  </r>
  <r>
    <x v="8"/>
    <x v="0"/>
    <x v="0"/>
    <x v="0"/>
    <x v="0"/>
    <n v="917441"/>
  </r>
  <r>
    <x v="8"/>
    <x v="0"/>
    <x v="0"/>
    <x v="0"/>
    <x v="1"/>
    <n v="864934"/>
  </r>
  <r>
    <x v="8"/>
    <x v="0"/>
    <x v="0"/>
    <x v="0"/>
    <x v="2"/>
    <n v="31502"/>
  </r>
  <r>
    <x v="8"/>
    <x v="0"/>
    <x v="0"/>
    <x v="0"/>
    <x v="3"/>
    <n v="15407"/>
  </r>
  <r>
    <x v="8"/>
    <x v="0"/>
    <x v="0"/>
    <x v="0"/>
    <x v="4"/>
    <n v="4942"/>
  </r>
  <r>
    <x v="8"/>
    <x v="0"/>
    <x v="0"/>
    <x v="0"/>
    <x v="5"/>
    <n v="656"/>
  </r>
  <r>
    <x v="8"/>
    <x v="1"/>
    <x v="0"/>
    <x v="0"/>
    <x v="0"/>
    <n v="3408054"/>
  </r>
  <r>
    <x v="8"/>
    <x v="1"/>
    <x v="0"/>
    <x v="0"/>
    <x v="1"/>
    <n v="1511684"/>
  </r>
  <r>
    <x v="8"/>
    <x v="1"/>
    <x v="0"/>
    <x v="0"/>
    <x v="2"/>
    <n v="417745"/>
  </r>
  <r>
    <x v="8"/>
    <x v="1"/>
    <x v="0"/>
    <x v="0"/>
    <x v="3"/>
    <n v="449851"/>
  </r>
  <r>
    <x v="8"/>
    <x v="1"/>
    <x v="0"/>
    <x v="0"/>
    <x v="4"/>
    <n v="461859"/>
  </r>
  <r>
    <x v="8"/>
    <x v="1"/>
    <x v="0"/>
    <x v="0"/>
    <x v="5"/>
    <n v="566915"/>
  </r>
  <r>
    <x v="8"/>
    <x v="2"/>
    <x v="0"/>
    <x v="0"/>
    <x v="0"/>
    <n v="4"/>
  </r>
  <r>
    <x v="8"/>
    <x v="2"/>
    <x v="0"/>
    <x v="0"/>
    <x v="1"/>
    <n v="2"/>
  </r>
  <r>
    <x v="8"/>
    <x v="2"/>
    <x v="0"/>
    <x v="0"/>
    <x v="2"/>
    <n v="13"/>
  </r>
  <r>
    <x v="8"/>
    <x v="2"/>
    <x v="0"/>
    <x v="0"/>
    <x v="3"/>
    <n v="29"/>
  </r>
  <r>
    <x v="8"/>
    <x v="2"/>
    <x v="0"/>
    <x v="0"/>
    <x v="4"/>
    <n v="93"/>
  </r>
  <r>
    <x v="8"/>
    <x v="2"/>
    <x v="0"/>
    <x v="0"/>
    <x v="5"/>
    <n v="864"/>
  </r>
  <r>
    <x v="9"/>
    <x v="0"/>
    <x v="0"/>
    <x v="0"/>
    <x v="0"/>
    <n v="3451215"/>
  </r>
  <r>
    <x v="9"/>
    <x v="0"/>
    <x v="0"/>
    <x v="0"/>
    <x v="1"/>
    <n v="3269522"/>
  </r>
  <r>
    <x v="9"/>
    <x v="0"/>
    <x v="0"/>
    <x v="0"/>
    <x v="2"/>
    <n v="101712"/>
  </r>
  <r>
    <x v="9"/>
    <x v="0"/>
    <x v="0"/>
    <x v="0"/>
    <x v="3"/>
    <n v="53524"/>
  </r>
  <r>
    <x v="9"/>
    <x v="0"/>
    <x v="0"/>
    <x v="0"/>
    <x v="4"/>
    <n v="21779"/>
  </r>
  <r>
    <x v="9"/>
    <x v="0"/>
    <x v="0"/>
    <x v="0"/>
    <x v="5"/>
    <n v="4677"/>
  </r>
  <r>
    <x v="9"/>
    <x v="1"/>
    <x v="0"/>
    <x v="0"/>
    <x v="0"/>
    <n v="15559404"/>
  </r>
  <r>
    <x v="9"/>
    <x v="1"/>
    <x v="0"/>
    <x v="0"/>
    <x v="1"/>
    <n v="5293192"/>
  </r>
  <r>
    <x v="9"/>
    <x v="1"/>
    <x v="0"/>
    <x v="0"/>
    <x v="2"/>
    <n v="1285847"/>
  </r>
  <r>
    <x v="9"/>
    <x v="1"/>
    <x v="0"/>
    <x v="0"/>
    <x v="3"/>
    <n v="1570072"/>
  </r>
  <r>
    <x v="9"/>
    <x v="1"/>
    <x v="0"/>
    <x v="0"/>
    <x v="4"/>
    <n v="2148263"/>
  </r>
  <r>
    <x v="9"/>
    <x v="1"/>
    <x v="0"/>
    <x v="0"/>
    <x v="5"/>
    <n v="5262035"/>
  </r>
  <r>
    <x v="9"/>
    <x v="2"/>
    <x v="0"/>
    <x v="0"/>
    <x v="0"/>
    <n v="5"/>
  </r>
  <r>
    <x v="9"/>
    <x v="2"/>
    <x v="0"/>
    <x v="0"/>
    <x v="1"/>
    <n v="2"/>
  </r>
  <r>
    <x v="9"/>
    <x v="2"/>
    <x v="0"/>
    <x v="0"/>
    <x v="2"/>
    <n v="13"/>
  </r>
  <r>
    <x v="9"/>
    <x v="2"/>
    <x v="0"/>
    <x v="0"/>
    <x v="3"/>
    <n v="29"/>
  </r>
  <r>
    <x v="9"/>
    <x v="2"/>
    <x v="0"/>
    <x v="0"/>
    <x v="4"/>
    <n v="99"/>
  </r>
  <r>
    <x v="9"/>
    <x v="2"/>
    <x v="0"/>
    <x v="0"/>
    <x v="5"/>
    <n v="1125"/>
  </r>
  <r>
    <x v="10"/>
    <x v="0"/>
    <x v="0"/>
    <x v="0"/>
    <x v="0"/>
    <n v="4906972"/>
  </r>
  <r>
    <x v="10"/>
    <x v="0"/>
    <x v="0"/>
    <x v="0"/>
    <x v="1"/>
    <n v="4718929"/>
  </r>
  <r>
    <x v="10"/>
    <x v="0"/>
    <x v="0"/>
    <x v="0"/>
    <x v="2"/>
    <n v="103747"/>
  </r>
  <r>
    <x v="10"/>
    <x v="0"/>
    <x v="0"/>
    <x v="0"/>
    <x v="3"/>
    <n v="53311"/>
  </r>
  <r>
    <x v="10"/>
    <x v="0"/>
    <x v="0"/>
    <x v="0"/>
    <x v="4"/>
    <n v="24998"/>
  </r>
  <r>
    <x v="10"/>
    <x v="0"/>
    <x v="0"/>
    <x v="0"/>
    <x v="5"/>
    <n v="5987"/>
  </r>
  <r>
    <x v="10"/>
    <x v="1"/>
    <x v="0"/>
    <x v="0"/>
    <x v="0"/>
    <n v="20478850"/>
  </r>
  <r>
    <x v="10"/>
    <x v="1"/>
    <x v="0"/>
    <x v="0"/>
    <x v="1"/>
    <n v="5541957"/>
  </r>
  <r>
    <x v="10"/>
    <x v="1"/>
    <x v="0"/>
    <x v="0"/>
    <x v="2"/>
    <n v="1420243"/>
  </r>
  <r>
    <x v="10"/>
    <x v="1"/>
    <x v="0"/>
    <x v="0"/>
    <x v="3"/>
    <n v="1626021"/>
  </r>
  <r>
    <x v="10"/>
    <x v="1"/>
    <x v="0"/>
    <x v="0"/>
    <x v="4"/>
    <n v="2492885"/>
  </r>
  <r>
    <x v="10"/>
    <x v="1"/>
    <x v="0"/>
    <x v="0"/>
    <x v="5"/>
    <n v="9397745"/>
  </r>
  <r>
    <x v="10"/>
    <x v="2"/>
    <x v="0"/>
    <x v="0"/>
    <x v="0"/>
    <n v="4"/>
  </r>
  <r>
    <x v="10"/>
    <x v="2"/>
    <x v="0"/>
    <x v="0"/>
    <x v="1"/>
    <n v="1"/>
  </r>
  <r>
    <x v="10"/>
    <x v="2"/>
    <x v="0"/>
    <x v="0"/>
    <x v="2"/>
    <n v="14"/>
  </r>
  <r>
    <x v="10"/>
    <x v="2"/>
    <x v="0"/>
    <x v="0"/>
    <x v="3"/>
    <n v="31"/>
  </r>
  <r>
    <x v="10"/>
    <x v="2"/>
    <x v="0"/>
    <x v="0"/>
    <x v="4"/>
    <n v="100"/>
  </r>
  <r>
    <x v="10"/>
    <x v="2"/>
    <x v="0"/>
    <x v="0"/>
    <x v="5"/>
    <n v="1570"/>
  </r>
  <r>
    <x v="11"/>
    <x v="0"/>
    <x v="0"/>
    <x v="0"/>
    <x v="0"/>
    <n v="227408"/>
  </r>
  <r>
    <x v="11"/>
    <x v="0"/>
    <x v="0"/>
    <x v="0"/>
    <x v="1"/>
    <n v="211090"/>
  </r>
  <r>
    <x v="11"/>
    <x v="0"/>
    <x v="0"/>
    <x v="0"/>
    <x v="2"/>
    <n v="9204"/>
  </r>
  <r>
    <x v="11"/>
    <x v="0"/>
    <x v="0"/>
    <x v="0"/>
    <x v="3"/>
    <n v="4547"/>
  </r>
  <r>
    <x v="11"/>
    <x v="0"/>
    <x v="0"/>
    <x v="0"/>
    <x v="4"/>
    <n v="2139"/>
  </r>
  <r>
    <x v="11"/>
    <x v="0"/>
    <x v="0"/>
    <x v="0"/>
    <x v="5"/>
    <n v="428"/>
  </r>
  <r>
    <x v="11"/>
    <x v="1"/>
    <x v="0"/>
    <x v="0"/>
    <x v="0"/>
    <n v="1256179"/>
  </r>
  <r>
    <x v="11"/>
    <x v="1"/>
    <x v="0"/>
    <x v="0"/>
    <x v="1"/>
    <n v="414509"/>
  </r>
  <r>
    <x v="11"/>
    <x v="1"/>
    <x v="0"/>
    <x v="0"/>
    <x v="2"/>
    <n v="122682"/>
  </r>
  <r>
    <x v="11"/>
    <x v="1"/>
    <x v="0"/>
    <x v="0"/>
    <x v="3"/>
    <n v="136859"/>
  </r>
  <r>
    <x v="11"/>
    <x v="1"/>
    <x v="0"/>
    <x v="0"/>
    <x v="4"/>
    <n v="213456"/>
  </r>
  <r>
    <x v="11"/>
    <x v="1"/>
    <x v="0"/>
    <x v="0"/>
    <x v="5"/>
    <n v="368673"/>
  </r>
  <r>
    <x v="11"/>
    <x v="2"/>
    <x v="0"/>
    <x v="0"/>
    <x v="0"/>
    <n v="6"/>
  </r>
  <r>
    <x v="11"/>
    <x v="2"/>
    <x v="0"/>
    <x v="0"/>
    <x v="1"/>
    <n v="2"/>
  </r>
  <r>
    <x v="11"/>
    <x v="2"/>
    <x v="0"/>
    <x v="0"/>
    <x v="2"/>
    <n v="13"/>
  </r>
  <r>
    <x v="11"/>
    <x v="2"/>
    <x v="0"/>
    <x v="0"/>
    <x v="3"/>
    <n v="30"/>
  </r>
  <r>
    <x v="11"/>
    <x v="2"/>
    <x v="0"/>
    <x v="0"/>
    <x v="4"/>
    <n v="100"/>
  </r>
  <r>
    <x v="11"/>
    <x v="2"/>
    <x v="0"/>
    <x v="0"/>
    <x v="5"/>
    <n v="861"/>
  </r>
  <r>
    <x v="12"/>
    <x v="0"/>
    <x v="0"/>
    <x v="0"/>
    <x v="0"/>
    <n v="4587208"/>
  </r>
  <r>
    <x v="12"/>
    <x v="0"/>
    <x v="0"/>
    <x v="0"/>
    <x v="1"/>
    <n v="4357946"/>
  </r>
  <r>
    <x v="12"/>
    <x v="0"/>
    <x v="0"/>
    <x v="0"/>
    <x v="2"/>
    <n v="141001"/>
  </r>
  <r>
    <x v="12"/>
    <x v="0"/>
    <x v="0"/>
    <x v="0"/>
    <x v="3"/>
    <n v="58548"/>
  </r>
  <r>
    <x v="12"/>
    <x v="0"/>
    <x v="0"/>
    <x v="0"/>
    <x v="4"/>
    <n v="25207"/>
  </r>
  <r>
    <x v="12"/>
    <x v="0"/>
    <x v="0"/>
    <x v="0"/>
    <x v="5"/>
    <n v="4506"/>
  </r>
  <r>
    <x v="12"/>
    <x v="1"/>
    <x v="0"/>
    <x v="0"/>
    <x v="0"/>
    <n v="18202887"/>
  </r>
  <r>
    <x v="12"/>
    <x v="1"/>
    <x v="0"/>
    <x v="0"/>
    <x v="1"/>
    <n v="7613951"/>
  </r>
  <r>
    <x v="12"/>
    <x v="1"/>
    <x v="0"/>
    <x v="0"/>
    <x v="2"/>
    <n v="1851653"/>
  </r>
  <r>
    <x v="12"/>
    <x v="1"/>
    <x v="0"/>
    <x v="0"/>
    <x v="3"/>
    <n v="1733134"/>
  </r>
  <r>
    <x v="12"/>
    <x v="1"/>
    <x v="0"/>
    <x v="0"/>
    <x v="4"/>
    <n v="2462076"/>
  </r>
  <r>
    <x v="12"/>
    <x v="1"/>
    <x v="0"/>
    <x v="0"/>
    <x v="5"/>
    <n v="4542073"/>
  </r>
  <r>
    <x v="12"/>
    <x v="2"/>
    <x v="0"/>
    <x v="0"/>
    <x v="0"/>
    <n v="4"/>
  </r>
  <r>
    <x v="12"/>
    <x v="2"/>
    <x v="0"/>
    <x v="0"/>
    <x v="1"/>
    <n v="2"/>
  </r>
  <r>
    <x v="12"/>
    <x v="2"/>
    <x v="0"/>
    <x v="0"/>
    <x v="2"/>
    <n v="13"/>
  </r>
  <r>
    <x v="12"/>
    <x v="2"/>
    <x v="0"/>
    <x v="0"/>
    <x v="3"/>
    <n v="30"/>
  </r>
  <r>
    <x v="12"/>
    <x v="2"/>
    <x v="0"/>
    <x v="0"/>
    <x v="4"/>
    <n v="98"/>
  </r>
  <r>
    <x v="12"/>
    <x v="2"/>
    <x v="0"/>
    <x v="0"/>
    <x v="5"/>
    <n v="1008"/>
  </r>
  <r>
    <x v="13"/>
    <x v="0"/>
    <x v="0"/>
    <x v="0"/>
    <x v="0"/>
    <n v="87628"/>
  </r>
  <r>
    <x v="13"/>
    <x v="0"/>
    <x v="0"/>
    <x v="0"/>
    <x v="1"/>
    <n v="81989"/>
  </r>
  <r>
    <x v="13"/>
    <x v="0"/>
    <x v="0"/>
    <x v="0"/>
    <x v="2"/>
    <n v="3214"/>
  </r>
  <r>
    <x v="13"/>
    <x v="0"/>
    <x v="0"/>
    <x v="0"/>
    <x v="3"/>
    <n v="1579"/>
  </r>
  <r>
    <x v="13"/>
    <x v="0"/>
    <x v="0"/>
    <x v="0"/>
    <x v="4"/>
    <n v="726"/>
  </r>
  <r>
    <x v="13"/>
    <x v="0"/>
    <x v="0"/>
    <x v="0"/>
    <x v="5"/>
    <n v="120"/>
  </r>
  <r>
    <x v="13"/>
    <x v="1"/>
    <x v="0"/>
    <x v="0"/>
    <x v="0"/>
    <n v="378199"/>
  </r>
  <r>
    <x v="13"/>
    <x v="1"/>
    <x v="0"/>
    <x v="0"/>
    <x v="1"/>
    <n v="150623"/>
  </r>
  <r>
    <x v="13"/>
    <x v="1"/>
    <x v="0"/>
    <x v="0"/>
    <x v="2"/>
    <n v="42158"/>
  </r>
  <r>
    <x v="13"/>
    <x v="1"/>
    <x v="0"/>
    <x v="0"/>
    <x v="3"/>
    <n v="46092"/>
  </r>
  <r>
    <x v="13"/>
    <x v="1"/>
    <x v="0"/>
    <x v="0"/>
    <x v="4"/>
    <n v="69386"/>
  </r>
  <r>
    <x v="13"/>
    <x v="1"/>
    <x v="0"/>
    <x v="0"/>
    <x v="5"/>
    <n v="69940"/>
  </r>
  <r>
    <x v="13"/>
    <x v="2"/>
    <x v="0"/>
    <x v="0"/>
    <x v="0"/>
    <n v="4"/>
  </r>
  <r>
    <x v="13"/>
    <x v="2"/>
    <x v="0"/>
    <x v="0"/>
    <x v="1"/>
    <n v="2"/>
  </r>
  <r>
    <x v="13"/>
    <x v="2"/>
    <x v="0"/>
    <x v="0"/>
    <x v="2"/>
    <n v="13"/>
  </r>
  <r>
    <x v="13"/>
    <x v="2"/>
    <x v="0"/>
    <x v="0"/>
    <x v="3"/>
    <n v="29"/>
  </r>
  <r>
    <x v="13"/>
    <x v="2"/>
    <x v="0"/>
    <x v="0"/>
    <x v="4"/>
    <n v="96"/>
  </r>
  <r>
    <x v="13"/>
    <x v="2"/>
    <x v="0"/>
    <x v="0"/>
    <x v="5"/>
    <n v="583"/>
  </r>
  <r>
    <x v="14"/>
    <x v="0"/>
    <x v="0"/>
    <x v="0"/>
    <x v="0"/>
    <n v="145441"/>
  </r>
  <r>
    <x v="14"/>
    <x v="0"/>
    <x v="0"/>
    <x v="0"/>
    <x v="1"/>
    <n v="135205"/>
  </r>
  <r>
    <x v="14"/>
    <x v="0"/>
    <x v="0"/>
    <x v="0"/>
    <x v="2"/>
    <n v="5357"/>
  </r>
  <r>
    <x v="14"/>
    <x v="0"/>
    <x v="0"/>
    <x v="0"/>
    <x v="3"/>
    <n v="3134"/>
  </r>
  <r>
    <x v="14"/>
    <x v="0"/>
    <x v="0"/>
    <x v="0"/>
    <x v="4"/>
    <n v="1507"/>
  </r>
  <r>
    <x v="14"/>
    <x v="0"/>
    <x v="0"/>
    <x v="0"/>
    <x v="5"/>
    <n v="238"/>
  </r>
  <r>
    <x v="14"/>
    <x v="1"/>
    <x v="0"/>
    <x v="0"/>
    <x v="0"/>
    <n v="684484"/>
  </r>
  <r>
    <x v="14"/>
    <x v="1"/>
    <x v="0"/>
    <x v="0"/>
    <x v="1"/>
    <n v="214060"/>
  </r>
  <r>
    <x v="14"/>
    <x v="1"/>
    <x v="0"/>
    <x v="0"/>
    <x v="2"/>
    <n v="71932"/>
  </r>
  <r>
    <x v="14"/>
    <x v="1"/>
    <x v="0"/>
    <x v="0"/>
    <x v="3"/>
    <n v="94165"/>
  </r>
  <r>
    <x v="14"/>
    <x v="1"/>
    <x v="0"/>
    <x v="0"/>
    <x v="4"/>
    <n v="146751"/>
  </r>
  <r>
    <x v="14"/>
    <x v="1"/>
    <x v="0"/>
    <x v="0"/>
    <x v="5"/>
    <n v="157576"/>
  </r>
  <r>
    <x v="14"/>
    <x v="2"/>
    <x v="0"/>
    <x v="0"/>
    <x v="0"/>
    <n v="5"/>
  </r>
  <r>
    <x v="14"/>
    <x v="2"/>
    <x v="0"/>
    <x v="0"/>
    <x v="1"/>
    <n v="2"/>
  </r>
  <r>
    <x v="14"/>
    <x v="2"/>
    <x v="0"/>
    <x v="0"/>
    <x v="2"/>
    <n v="13"/>
  </r>
  <r>
    <x v="14"/>
    <x v="2"/>
    <x v="0"/>
    <x v="0"/>
    <x v="3"/>
    <n v="30"/>
  </r>
  <r>
    <x v="14"/>
    <x v="2"/>
    <x v="0"/>
    <x v="0"/>
    <x v="4"/>
    <n v="97"/>
  </r>
  <r>
    <x v="14"/>
    <x v="2"/>
    <x v="0"/>
    <x v="0"/>
    <x v="5"/>
    <n v="662"/>
  </r>
  <r>
    <x v="15"/>
    <x v="0"/>
    <x v="0"/>
    <x v="0"/>
    <x v="0"/>
    <n v="329361"/>
  </r>
  <r>
    <x v="15"/>
    <x v="0"/>
    <x v="0"/>
    <x v="0"/>
    <x v="1"/>
    <n v="313690"/>
  </r>
  <r>
    <x v="15"/>
    <x v="0"/>
    <x v="0"/>
    <x v="0"/>
    <x v="2"/>
    <n v="7834"/>
  </r>
  <r>
    <x v="15"/>
    <x v="0"/>
    <x v="0"/>
    <x v="0"/>
    <x v="3"/>
    <n v="4888"/>
  </r>
  <r>
    <x v="15"/>
    <x v="0"/>
    <x v="0"/>
    <x v="0"/>
    <x v="4"/>
    <n v="2503"/>
  </r>
  <r>
    <x v="15"/>
    <x v="0"/>
    <x v="0"/>
    <x v="0"/>
    <x v="5"/>
    <n v="446"/>
  </r>
  <r>
    <x v="15"/>
    <x v="1"/>
    <x v="0"/>
    <x v="0"/>
    <x v="0"/>
    <n v="1244463"/>
  </r>
  <r>
    <x v="15"/>
    <x v="1"/>
    <x v="0"/>
    <x v="0"/>
    <x v="1"/>
    <n v="415610"/>
  </r>
  <r>
    <x v="15"/>
    <x v="1"/>
    <x v="0"/>
    <x v="0"/>
    <x v="2"/>
    <n v="104849"/>
  </r>
  <r>
    <x v="15"/>
    <x v="1"/>
    <x v="0"/>
    <x v="0"/>
    <x v="3"/>
    <n v="147540"/>
  </r>
  <r>
    <x v="15"/>
    <x v="1"/>
    <x v="0"/>
    <x v="0"/>
    <x v="4"/>
    <n v="248503"/>
  </r>
  <r>
    <x v="15"/>
    <x v="1"/>
    <x v="0"/>
    <x v="0"/>
    <x v="5"/>
    <n v="327961"/>
  </r>
  <r>
    <x v="15"/>
    <x v="2"/>
    <x v="0"/>
    <x v="0"/>
    <x v="0"/>
    <n v="4"/>
  </r>
  <r>
    <x v="15"/>
    <x v="2"/>
    <x v="0"/>
    <x v="0"/>
    <x v="1"/>
    <n v="1"/>
  </r>
  <r>
    <x v="15"/>
    <x v="2"/>
    <x v="0"/>
    <x v="0"/>
    <x v="2"/>
    <n v="13"/>
  </r>
  <r>
    <x v="15"/>
    <x v="2"/>
    <x v="0"/>
    <x v="0"/>
    <x v="3"/>
    <n v="30"/>
  </r>
  <r>
    <x v="15"/>
    <x v="2"/>
    <x v="0"/>
    <x v="0"/>
    <x v="4"/>
    <n v="99"/>
  </r>
  <r>
    <x v="15"/>
    <x v="2"/>
    <x v="0"/>
    <x v="0"/>
    <x v="5"/>
    <n v="735"/>
  </r>
  <r>
    <x v="16"/>
    <x v="0"/>
    <x v="0"/>
    <x v="0"/>
    <x v="0"/>
    <n v="47108"/>
  </r>
  <r>
    <x v="16"/>
    <x v="0"/>
    <x v="0"/>
    <x v="0"/>
    <x v="1"/>
    <n v="41525"/>
  </r>
  <r>
    <x v="16"/>
    <x v="0"/>
    <x v="0"/>
    <x v="0"/>
    <x v="2"/>
    <n v="2716"/>
  </r>
  <r>
    <x v="16"/>
    <x v="0"/>
    <x v="0"/>
    <x v="0"/>
    <x v="3"/>
    <n v="1694"/>
  </r>
  <r>
    <x v="16"/>
    <x v="0"/>
    <x v="0"/>
    <x v="0"/>
    <x v="4"/>
    <n v="929"/>
  </r>
  <r>
    <x v="16"/>
    <x v="0"/>
    <x v="0"/>
    <x v="0"/>
    <x v="5"/>
    <n v="244"/>
  </r>
  <r>
    <x v="16"/>
    <x v="1"/>
    <x v="0"/>
    <x v="0"/>
    <x v="0"/>
    <n v="393755"/>
  </r>
  <r>
    <x v="16"/>
    <x v="1"/>
    <x v="0"/>
    <x v="0"/>
    <x v="1"/>
    <n v="64966"/>
  </r>
  <r>
    <x v="16"/>
    <x v="1"/>
    <x v="0"/>
    <x v="0"/>
    <x v="2"/>
    <n v="36244"/>
  </r>
  <r>
    <x v="16"/>
    <x v="1"/>
    <x v="0"/>
    <x v="0"/>
    <x v="3"/>
    <n v="51370"/>
  </r>
  <r>
    <x v="16"/>
    <x v="1"/>
    <x v="0"/>
    <x v="0"/>
    <x v="4"/>
    <n v="93623"/>
  </r>
  <r>
    <x v="16"/>
    <x v="1"/>
    <x v="0"/>
    <x v="0"/>
    <x v="5"/>
    <n v="147552"/>
  </r>
  <r>
    <x v="16"/>
    <x v="2"/>
    <x v="0"/>
    <x v="0"/>
    <x v="0"/>
    <n v="8"/>
  </r>
  <r>
    <x v="16"/>
    <x v="2"/>
    <x v="0"/>
    <x v="0"/>
    <x v="1"/>
    <n v="2"/>
  </r>
  <r>
    <x v="16"/>
    <x v="2"/>
    <x v="0"/>
    <x v="0"/>
    <x v="2"/>
    <n v="13"/>
  </r>
  <r>
    <x v="16"/>
    <x v="2"/>
    <x v="0"/>
    <x v="0"/>
    <x v="3"/>
    <n v="30"/>
  </r>
  <r>
    <x v="16"/>
    <x v="2"/>
    <x v="0"/>
    <x v="0"/>
    <x v="4"/>
    <n v="101"/>
  </r>
  <r>
    <x v="16"/>
    <x v="2"/>
    <x v="0"/>
    <x v="0"/>
    <x v="5"/>
    <n v="605"/>
  </r>
  <r>
    <x v="17"/>
    <x v="0"/>
    <x v="0"/>
    <x v="0"/>
    <x v="0"/>
    <n v="976964"/>
  </r>
  <r>
    <x v="17"/>
    <x v="0"/>
    <x v="0"/>
    <x v="0"/>
    <x v="1"/>
    <n v="939932"/>
  </r>
  <r>
    <x v="17"/>
    <x v="0"/>
    <x v="0"/>
    <x v="0"/>
    <x v="2"/>
    <n v="20514"/>
  </r>
  <r>
    <x v="17"/>
    <x v="0"/>
    <x v="0"/>
    <x v="0"/>
    <x v="3"/>
    <n v="10747"/>
  </r>
  <r>
    <x v="17"/>
    <x v="0"/>
    <x v="0"/>
    <x v="0"/>
    <x v="4"/>
    <n v="4776"/>
  </r>
  <r>
    <x v="17"/>
    <x v="0"/>
    <x v="0"/>
    <x v="0"/>
    <x v="5"/>
    <n v="995"/>
  </r>
  <r>
    <x v="17"/>
    <x v="1"/>
    <x v="0"/>
    <x v="0"/>
    <x v="0"/>
    <n v="3364251"/>
  </r>
  <r>
    <x v="17"/>
    <x v="1"/>
    <x v="0"/>
    <x v="0"/>
    <x v="1"/>
    <n v="1385595"/>
  </r>
  <r>
    <x v="17"/>
    <x v="1"/>
    <x v="0"/>
    <x v="0"/>
    <x v="2"/>
    <n v="272785"/>
  </r>
  <r>
    <x v="17"/>
    <x v="1"/>
    <x v="0"/>
    <x v="0"/>
    <x v="3"/>
    <n v="317009"/>
  </r>
  <r>
    <x v="17"/>
    <x v="1"/>
    <x v="0"/>
    <x v="0"/>
    <x v="4"/>
    <n v="467245"/>
  </r>
  <r>
    <x v="17"/>
    <x v="1"/>
    <x v="0"/>
    <x v="0"/>
    <x v="5"/>
    <n v="921617"/>
  </r>
  <r>
    <x v="17"/>
    <x v="2"/>
    <x v="0"/>
    <x v="0"/>
    <x v="0"/>
    <n v="3"/>
  </r>
  <r>
    <x v="17"/>
    <x v="2"/>
    <x v="0"/>
    <x v="0"/>
    <x v="1"/>
    <n v="1"/>
  </r>
  <r>
    <x v="17"/>
    <x v="2"/>
    <x v="0"/>
    <x v="0"/>
    <x v="2"/>
    <n v="13"/>
  </r>
  <r>
    <x v="17"/>
    <x v="2"/>
    <x v="0"/>
    <x v="0"/>
    <x v="3"/>
    <n v="29"/>
  </r>
  <r>
    <x v="17"/>
    <x v="2"/>
    <x v="0"/>
    <x v="0"/>
    <x v="4"/>
    <n v="98"/>
  </r>
  <r>
    <x v="17"/>
    <x v="2"/>
    <x v="0"/>
    <x v="0"/>
    <x v="5"/>
    <n v="926"/>
  </r>
  <r>
    <x v="18"/>
    <x v="0"/>
    <x v="0"/>
    <x v="0"/>
    <x v="0"/>
    <n v="51506"/>
  </r>
  <r>
    <x v="18"/>
    <x v="0"/>
    <x v="0"/>
    <x v="0"/>
    <x v="1"/>
    <n v="48368"/>
  </r>
  <r>
    <x v="18"/>
    <x v="0"/>
    <x v="0"/>
    <x v="0"/>
    <x v="2"/>
    <n v="1569"/>
  </r>
  <r>
    <x v="18"/>
    <x v="0"/>
    <x v="0"/>
    <x v="0"/>
    <x v="3"/>
    <n v="968"/>
  </r>
  <r>
    <x v="18"/>
    <x v="0"/>
    <x v="0"/>
    <x v="0"/>
    <x v="4"/>
    <n v="492"/>
  </r>
  <r>
    <x v="18"/>
    <x v="0"/>
    <x v="0"/>
    <x v="0"/>
    <x v="5"/>
    <n v="109"/>
  </r>
  <r>
    <x v="18"/>
    <x v="1"/>
    <x v="0"/>
    <x v="0"/>
    <x v="0"/>
    <n v="237250"/>
  </r>
  <r>
    <x v="18"/>
    <x v="1"/>
    <x v="0"/>
    <x v="0"/>
    <x v="1"/>
    <n v="76864"/>
  </r>
  <r>
    <x v="18"/>
    <x v="1"/>
    <x v="0"/>
    <x v="0"/>
    <x v="2"/>
    <n v="21197"/>
  </r>
  <r>
    <x v="18"/>
    <x v="1"/>
    <x v="0"/>
    <x v="0"/>
    <x v="3"/>
    <n v="29039"/>
  </r>
  <r>
    <x v="18"/>
    <x v="1"/>
    <x v="0"/>
    <x v="0"/>
    <x v="4"/>
    <n v="49386"/>
  </r>
  <r>
    <x v="18"/>
    <x v="1"/>
    <x v="0"/>
    <x v="0"/>
    <x v="5"/>
    <n v="60764"/>
  </r>
  <r>
    <x v="18"/>
    <x v="2"/>
    <x v="0"/>
    <x v="0"/>
    <x v="0"/>
    <n v="5"/>
  </r>
  <r>
    <x v="18"/>
    <x v="2"/>
    <x v="0"/>
    <x v="0"/>
    <x v="1"/>
    <n v="2"/>
  </r>
  <r>
    <x v="18"/>
    <x v="2"/>
    <x v="0"/>
    <x v="0"/>
    <x v="2"/>
    <n v="14"/>
  </r>
  <r>
    <x v="18"/>
    <x v="2"/>
    <x v="0"/>
    <x v="0"/>
    <x v="3"/>
    <n v="30"/>
  </r>
  <r>
    <x v="18"/>
    <x v="2"/>
    <x v="0"/>
    <x v="0"/>
    <x v="4"/>
    <n v="100"/>
  </r>
  <r>
    <x v="18"/>
    <x v="2"/>
    <x v="0"/>
    <x v="0"/>
    <x v="5"/>
    <n v="557"/>
  </r>
  <r>
    <x v="19"/>
    <x v="0"/>
    <x v="0"/>
    <x v="0"/>
    <x v="0"/>
    <n v="2204281"/>
  </r>
  <r>
    <x v="19"/>
    <x v="0"/>
    <x v="0"/>
    <x v="0"/>
    <x v="1"/>
    <n v="2137686"/>
  </r>
  <r>
    <x v="19"/>
    <x v="0"/>
    <x v="0"/>
    <x v="0"/>
    <x v="2"/>
    <n v="33255"/>
  </r>
  <r>
    <x v="19"/>
    <x v="0"/>
    <x v="0"/>
    <x v="0"/>
    <x v="3"/>
    <n v="19991"/>
  </r>
  <r>
    <x v="19"/>
    <x v="0"/>
    <x v="0"/>
    <x v="0"/>
    <x v="4"/>
    <n v="10721"/>
  </r>
  <r>
    <x v="19"/>
    <x v="0"/>
    <x v="0"/>
    <x v="0"/>
    <x v="5"/>
    <n v="2628"/>
  </r>
  <r>
    <x v="19"/>
    <x v="1"/>
    <x v="0"/>
    <x v="0"/>
    <x v="0"/>
    <n v="8562407"/>
  </r>
  <r>
    <x v="19"/>
    <x v="1"/>
    <x v="0"/>
    <x v="0"/>
    <x v="1"/>
    <n v="2436762"/>
  </r>
  <r>
    <x v="19"/>
    <x v="1"/>
    <x v="0"/>
    <x v="0"/>
    <x v="2"/>
    <n v="595025"/>
  </r>
  <r>
    <x v="19"/>
    <x v="1"/>
    <x v="0"/>
    <x v="0"/>
    <x v="3"/>
    <n v="782923"/>
  </r>
  <r>
    <x v="19"/>
    <x v="1"/>
    <x v="0"/>
    <x v="0"/>
    <x v="4"/>
    <n v="1327855"/>
  </r>
  <r>
    <x v="19"/>
    <x v="1"/>
    <x v="0"/>
    <x v="0"/>
    <x v="5"/>
    <n v="3419839"/>
  </r>
  <r>
    <x v="19"/>
    <x v="2"/>
    <x v="0"/>
    <x v="0"/>
    <x v="0"/>
    <n v="4"/>
  </r>
  <r>
    <x v="19"/>
    <x v="2"/>
    <x v="0"/>
    <x v="0"/>
    <x v="1"/>
    <n v="1"/>
  </r>
  <r>
    <x v="19"/>
    <x v="2"/>
    <x v="0"/>
    <x v="0"/>
    <x v="2"/>
    <n v="18"/>
  </r>
  <r>
    <x v="19"/>
    <x v="2"/>
    <x v="0"/>
    <x v="0"/>
    <x v="3"/>
    <n v="39"/>
  </r>
  <r>
    <x v="19"/>
    <x v="2"/>
    <x v="0"/>
    <x v="0"/>
    <x v="4"/>
    <n v="124"/>
  </r>
  <r>
    <x v="19"/>
    <x v="2"/>
    <x v="0"/>
    <x v="0"/>
    <x v="5"/>
    <n v="1301"/>
  </r>
  <r>
    <x v="20"/>
    <x v="0"/>
    <x v="0"/>
    <x v="0"/>
    <x v="0"/>
    <n v="583947"/>
  </r>
  <r>
    <x v="20"/>
    <x v="0"/>
    <x v="0"/>
    <x v="0"/>
    <x v="1"/>
    <n v="535128"/>
  </r>
  <r>
    <x v="20"/>
    <x v="0"/>
    <x v="0"/>
    <x v="0"/>
    <x v="2"/>
    <n v="26902"/>
  </r>
  <r>
    <x v="20"/>
    <x v="0"/>
    <x v="0"/>
    <x v="0"/>
    <x v="3"/>
    <n v="14084"/>
  </r>
  <r>
    <x v="20"/>
    <x v="0"/>
    <x v="0"/>
    <x v="0"/>
    <x v="4"/>
    <n v="6352"/>
  </r>
  <r>
    <x v="20"/>
    <x v="0"/>
    <x v="0"/>
    <x v="0"/>
    <x v="5"/>
    <n v="1481"/>
  </r>
  <r>
    <x v="20"/>
    <x v="1"/>
    <x v="0"/>
    <x v="0"/>
    <x v="0"/>
    <n v="3751038"/>
  </r>
  <r>
    <x v="20"/>
    <x v="1"/>
    <x v="0"/>
    <x v="0"/>
    <x v="1"/>
    <n v="1048870"/>
  </r>
  <r>
    <x v="20"/>
    <x v="1"/>
    <x v="0"/>
    <x v="0"/>
    <x v="2"/>
    <n v="358176"/>
  </r>
  <r>
    <x v="20"/>
    <x v="1"/>
    <x v="0"/>
    <x v="0"/>
    <x v="3"/>
    <n v="418657"/>
  </r>
  <r>
    <x v="20"/>
    <x v="1"/>
    <x v="0"/>
    <x v="0"/>
    <x v="4"/>
    <n v="634196"/>
  </r>
  <r>
    <x v="20"/>
    <x v="1"/>
    <x v="0"/>
    <x v="0"/>
    <x v="5"/>
    <n v="1291139"/>
  </r>
  <r>
    <x v="20"/>
    <x v="2"/>
    <x v="0"/>
    <x v="0"/>
    <x v="0"/>
    <n v="6"/>
  </r>
  <r>
    <x v="20"/>
    <x v="2"/>
    <x v="0"/>
    <x v="0"/>
    <x v="1"/>
    <n v="2"/>
  </r>
  <r>
    <x v="20"/>
    <x v="2"/>
    <x v="0"/>
    <x v="0"/>
    <x v="2"/>
    <n v="13"/>
  </r>
  <r>
    <x v="20"/>
    <x v="2"/>
    <x v="0"/>
    <x v="0"/>
    <x v="3"/>
    <n v="30"/>
  </r>
  <r>
    <x v="20"/>
    <x v="2"/>
    <x v="0"/>
    <x v="0"/>
    <x v="4"/>
    <n v="100"/>
  </r>
  <r>
    <x v="20"/>
    <x v="2"/>
    <x v="0"/>
    <x v="0"/>
    <x v="5"/>
    <n v="872"/>
  </r>
  <r>
    <x v="21"/>
    <x v="0"/>
    <x v="0"/>
    <x v="0"/>
    <x v="0"/>
    <n v="2675865"/>
  </r>
  <r>
    <x v="21"/>
    <x v="0"/>
    <x v="0"/>
    <x v="0"/>
    <x v="1"/>
    <n v="2562504"/>
  </r>
  <r>
    <x v="21"/>
    <x v="0"/>
    <x v="0"/>
    <x v="0"/>
    <x v="2"/>
    <n v="58993"/>
  </r>
  <r>
    <x v="21"/>
    <x v="0"/>
    <x v="0"/>
    <x v="0"/>
    <x v="3"/>
    <n v="34780"/>
  </r>
  <r>
    <x v="21"/>
    <x v="0"/>
    <x v="0"/>
    <x v="0"/>
    <x v="4"/>
    <n v="15990"/>
  </r>
  <r>
    <x v="21"/>
    <x v="0"/>
    <x v="0"/>
    <x v="0"/>
    <x v="5"/>
    <n v="3598"/>
  </r>
  <r>
    <x v="21"/>
    <x v="1"/>
    <x v="0"/>
    <x v="0"/>
    <x v="0"/>
    <n v="11511312"/>
  </r>
  <r>
    <x v="21"/>
    <x v="1"/>
    <x v="0"/>
    <x v="0"/>
    <x v="1"/>
    <n v="4281562"/>
  </r>
  <r>
    <x v="21"/>
    <x v="1"/>
    <x v="0"/>
    <x v="0"/>
    <x v="2"/>
    <n v="834754"/>
  </r>
  <r>
    <x v="21"/>
    <x v="1"/>
    <x v="0"/>
    <x v="0"/>
    <x v="3"/>
    <n v="1011746"/>
  </r>
  <r>
    <x v="21"/>
    <x v="1"/>
    <x v="0"/>
    <x v="0"/>
    <x v="4"/>
    <n v="1638632"/>
  </r>
  <r>
    <x v="21"/>
    <x v="1"/>
    <x v="0"/>
    <x v="0"/>
    <x v="5"/>
    <n v="3744618"/>
  </r>
  <r>
    <x v="21"/>
    <x v="2"/>
    <x v="0"/>
    <x v="0"/>
    <x v="0"/>
    <n v="4"/>
  </r>
  <r>
    <x v="21"/>
    <x v="2"/>
    <x v="0"/>
    <x v="0"/>
    <x v="1"/>
    <n v="2"/>
  </r>
  <r>
    <x v="21"/>
    <x v="2"/>
    <x v="0"/>
    <x v="0"/>
    <x v="2"/>
    <n v="14"/>
  </r>
  <r>
    <x v="21"/>
    <x v="2"/>
    <x v="0"/>
    <x v="0"/>
    <x v="3"/>
    <n v="29"/>
  </r>
  <r>
    <x v="21"/>
    <x v="2"/>
    <x v="0"/>
    <x v="0"/>
    <x v="4"/>
    <n v="102"/>
  </r>
  <r>
    <x v="21"/>
    <x v="2"/>
    <x v="0"/>
    <x v="0"/>
    <x v="5"/>
    <n v="1041"/>
  </r>
  <r>
    <x v="22"/>
    <x v="0"/>
    <x v="0"/>
    <x v="0"/>
    <x v="0"/>
    <n v="1329175"/>
  </r>
  <r>
    <x v="22"/>
    <x v="0"/>
    <x v="0"/>
    <x v="0"/>
    <x v="1"/>
    <n v="1277339"/>
  </r>
  <r>
    <x v="22"/>
    <x v="0"/>
    <x v="0"/>
    <x v="0"/>
    <x v="2"/>
    <n v="28091"/>
  </r>
  <r>
    <x v="22"/>
    <x v="0"/>
    <x v="0"/>
    <x v="0"/>
    <x v="3"/>
    <n v="15571"/>
  </r>
  <r>
    <x v="22"/>
    <x v="0"/>
    <x v="0"/>
    <x v="0"/>
    <x v="4"/>
    <n v="7045"/>
  </r>
  <r>
    <x v="22"/>
    <x v="0"/>
    <x v="0"/>
    <x v="0"/>
    <x v="5"/>
    <n v="1129"/>
  </r>
  <r>
    <x v="22"/>
    <x v="1"/>
    <x v="0"/>
    <x v="0"/>
    <x v="0"/>
    <n v="4362436"/>
  </r>
  <r>
    <x v="22"/>
    <x v="1"/>
    <x v="0"/>
    <x v="0"/>
    <x v="1"/>
    <n v="1860710"/>
  </r>
  <r>
    <x v="22"/>
    <x v="1"/>
    <x v="0"/>
    <x v="0"/>
    <x v="2"/>
    <n v="372928"/>
  </r>
  <r>
    <x v="22"/>
    <x v="1"/>
    <x v="0"/>
    <x v="0"/>
    <x v="3"/>
    <n v="466251"/>
  </r>
  <r>
    <x v="22"/>
    <x v="1"/>
    <x v="0"/>
    <x v="0"/>
    <x v="4"/>
    <s v=":"/>
  </r>
  <r>
    <x v="22"/>
    <x v="1"/>
    <x v="0"/>
    <x v="0"/>
    <x v="5"/>
    <s v=":"/>
  </r>
  <r>
    <x v="22"/>
    <x v="2"/>
    <x v="0"/>
    <x v="0"/>
    <x v="0"/>
    <n v="3"/>
  </r>
  <r>
    <x v="22"/>
    <x v="2"/>
    <x v="0"/>
    <x v="0"/>
    <x v="1"/>
    <n v="1"/>
  </r>
  <r>
    <x v="22"/>
    <x v="2"/>
    <x v="0"/>
    <x v="0"/>
    <x v="2"/>
    <n v="13"/>
  </r>
  <r>
    <x v="22"/>
    <x v="2"/>
    <x v="0"/>
    <x v="0"/>
    <x v="3"/>
    <n v="30"/>
  </r>
  <r>
    <x v="22"/>
    <x v="2"/>
    <x v="0"/>
    <x v="0"/>
    <x v="4"/>
    <s v=":"/>
  </r>
  <r>
    <x v="22"/>
    <x v="2"/>
    <x v="0"/>
    <x v="0"/>
    <x v="5"/>
    <s v=":"/>
  </r>
  <r>
    <x v="23"/>
    <x v="0"/>
    <x v="0"/>
    <x v="0"/>
    <x v="0"/>
    <n v="974969"/>
  </r>
  <r>
    <x v="23"/>
    <x v="0"/>
    <x v="0"/>
    <x v="0"/>
    <x v="1"/>
    <n v="920647"/>
  </r>
  <r>
    <x v="23"/>
    <x v="0"/>
    <x v="0"/>
    <x v="0"/>
    <x v="2"/>
    <n v="27750"/>
  </r>
  <r>
    <x v="23"/>
    <x v="0"/>
    <x v="0"/>
    <x v="0"/>
    <x v="3"/>
    <n v="17320"/>
  </r>
  <r>
    <x v="23"/>
    <x v="0"/>
    <x v="0"/>
    <x v="0"/>
    <x v="4"/>
    <n v="7572"/>
  </r>
  <r>
    <x v="23"/>
    <x v="0"/>
    <x v="0"/>
    <x v="0"/>
    <x v="5"/>
    <n v="1680"/>
  </r>
  <r>
    <x v="23"/>
    <x v="1"/>
    <x v="0"/>
    <x v="0"/>
    <x v="0"/>
    <n v="4698672"/>
  </r>
  <r>
    <x v="23"/>
    <x v="1"/>
    <x v="0"/>
    <x v="0"/>
    <x v="1"/>
    <n v="1489989"/>
  </r>
  <r>
    <x v="23"/>
    <x v="1"/>
    <x v="0"/>
    <x v="0"/>
    <x v="2"/>
    <n v="369046"/>
  </r>
  <r>
    <x v="23"/>
    <x v="1"/>
    <x v="0"/>
    <x v="0"/>
    <x v="3"/>
    <n v="521559"/>
  </r>
  <r>
    <x v="23"/>
    <x v="1"/>
    <x v="0"/>
    <x v="0"/>
    <x v="4"/>
    <n v="775056"/>
  </r>
  <r>
    <x v="23"/>
    <x v="1"/>
    <x v="0"/>
    <x v="0"/>
    <x v="5"/>
    <n v="1543022"/>
  </r>
  <r>
    <x v="23"/>
    <x v="2"/>
    <x v="0"/>
    <x v="0"/>
    <x v="0"/>
    <n v="5"/>
  </r>
  <r>
    <x v="23"/>
    <x v="2"/>
    <x v="0"/>
    <x v="0"/>
    <x v="1"/>
    <n v="2"/>
  </r>
  <r>
    <x v="23"/>
    <x v="2"/>
    <x v="0"/>
    <x v="0"/>
    <x v="2"/>
    <n v="13"/>
  </r>
  <r>
    <x v="23"/>
    <x v="2"/>
    <x v="0"/>
    <x v="0"/>
    <x v="3"/>
    <n v="30"/>
  </r>
  <r>
    <x v="23"/>
    <x v="2"/>
    <x v="0"/>
    <x v="0"/>
    <x v="4"/>
    <n v="102"/>
  </r>
  <r>
    <x v="23"/>
    <x v="2"/>
    <x v="0"/>
    <x v="0"/>
    <x v="5"/>
    <n v="918"/>
  </r>
  <r>
    <x v="24"/>
    <x v="0"/>
    <x v="0"/>
    <x v="0"/>
    <x v="0"/>
    <n v="194940"/>
  </r>
  <r>
    <x v="24"/>
    <x v="0"/>
    <x v="0"/>
    <x v="0"/>
    <x v="1"/>
    <n v="185522"/>
  </r>
  <r>
    <x v="24"/>
    <x v="0"/>
    <x v="0"/>
    <x v="0"/>
    <x v="2"/>
    <n v="5044"/>
  </r>
  <r>
    <x v="24"/>
    <x v="0"/>
    <x v="0"/>
    <x v="0"/>
    <x v="3"/>
    <n v="2626"/>
  </r>
  <r>
    <x v="24"/>
    <x v="0"/>
    <x v="0"/>
    <x v="0"/>
    <x v="4"/>
    <n v="1469"/>
  </r>
  <r>
    <x v="24"/>
    <x v="0"/>
    <x v="0"/>
    <x v="0"/>
    <x v="5"/>
    <n v="279"/>
  </r>
  <r>
    <x v="24"/>
    <x v="1"/>
    <x v="0"/>
    <x v="0"/>
    <x v="0"/>
    <n v="780599"/>
  </r>
  <r>
    <x v="24"/>
    <x v="1"/>
    <x v="0"/>
    <x v="0"/>
    <x v="1"/>
    <n v="280808"/>
  </r>
  <r>
    <x v="24"/>
    <x v="1"/>
    <x v="0"/>
    <x v="0"/>
    <x v="2"/>
    <n v="67559"/>
  </r>
  <r>
    <x v="24"/>
    <x v="1"/>
    <x v="0"/>
    <x v="0"/>
    <x v="3"/>
    <n v="79055"/>
  </r>
  <r>
    <x v="24"/>
    <x v="1"/>
    <x v="0"/>
    <x v="0"/>
    <x v="4"/>
    <n v="147870"/>
  </r>
  <r>
    <x v="24"/>
    <x v="1"/>
    <x v="0"/>
    <x v="0"/>
    <x v="5"/>
    <n v="205310"/>
  </r>
  <r>
    <x v="24"/>
    <x v="2"/>
    <x v="0"/>
    <x v="0"/>
    <x v="0"/>
    <n v="4"/>
  </r>
  <r>
    <x v="24"/>
    <x v="2"/>
    <x v="0"/>
    <x v="0"/>
    <x v="1"/>
    <n v="2"/>
  </r>
  <r>
    <x v="24"/>
    <x v="2"/>
    <x v="0"/>
    <x v="0"/>
    <x v="2"/>
    <n v="13"/>
  </r>
  <r>
    <x v="24"/>
    <x v="2"/>
    <x v="0"/>
    <x v="0"/>
    <x v="3"/>
    <n v="30"/>
  </r>
  <r>
    <x v="24"/>
    <x v="2"/>
    <x v="0"/>
    <x v="0"/>
    <x v="4"/>
    <n v="101"/>
  </r>
  <r>
    <x v="24"/>
    <x v="2"/>
    <x v="0"/>
    <x v="0"/>
    <x v="5"/>
    <n v="736"/>
  </r>
  <r>
    <x v="25"/>
    <x v="0"/>
    <x v="0"/>
    <x v="0"/>
    <x v="0"/>
    <n v="635781"/>
  </r>
  <r>
    <x v="25"/>
    <x v="0"/>
    <x v="0"/>
    <x v="0"/>
    <x v="1"/>
    <n v="619664"/>
  </r>
  <r>
    <x v="25"/>
    <x v="0"/>
    <x v="0"/>
    <x v="0"/>
    <x v="2"/>
    <n v="8161"/>
  </r>
  <r>
    <x v="25"/>
    <x v="0"/>
    <x v="0"/>
    <x v="0"/>
    <x v="3"/>
    <n v="4683"/>
  </r>
  <r>
    <x v="25"/>
    <x v="0"/>
    <x v="0"/>
    <x v="0"/>
    <x v="4"/>
    <n v="2618"/>
  </r>
  <r>
    <x v="25"/>
    <x v="0"/>
    <x v="0"/>
    <x v="0"/>
    <x v="5"/>
    <n v="655"/>
  </r>
  <r>
    <x v="25"/>
    <x v="1"/>
    <x v="0"/>
    <x v="0"/>
    <x v="0"/>
    <n v="1817398"/>
  </r>
  <r>
    <x v="25"/>
    <x v="1"/>
    <x v="0"/>
    <x v="0"/>
    <x v="1"/>
    <n v="813331"/>
  </r>
  <r>
    <x v="25"/>
    <x v="1"/>
    <x v="0"/>
    <x v="0"/>
    <x v="2"/>
    <n v="108121"/>
  </r>
  <r>
    <x v="25"/>
    <x v="1"/>
    <x v="0"/>
    <x v="0"/>
    <x v="3"/>
    <n v="141272"/>
  </r>
  <r>
    <x v="25"/>
    <x v="1"/>
    <x v="0"/>
    <x v="0"/>
    <x v="4"/>
    <n v="270021"/>
  </r>
  <r>
    <x v="25"/>
    <x v="1"/>
    <x v="0"/>
    <x v="0"/>
    <x v="5"/>
    <n v="484653"/>
  </r>
  <r>
    <x v="25"/>
    <x v="2"/>
    <x v="0"/>
    <x v="0"/>
    <x v="0"/>
    <n v="3"/>
  </r>
  <r>
    <x v="25"/>
    <x v="2"/>
    <x v="0"/>
    <x v="0"/>
    <x v="1"/>
    <n v="1"/>
  </r>
  <r>
    <x v="25"/>
    <x v="2"/>
    <x v="0"/>
    <x v="0"/>
    <x v="2"/>
    <n v="13"/>
  </r>
  <r>
    <x v="25"/>
    <x v="2"/>
    <x v="0"/>
    <x v="0"/>
    <x v="3"/>
    <n v="30"/>
  </r>
  <r>
    <x v="25"/>
    <x v="2"/>
    <x v="0"/>
    <x v="0"/>
    <x v="4"/>
    <n v="103"/>
  </r>
  <r>
    <x v="25"/>
    <x v="2"/>
    <x v="0"/>
    <x v="0"/>
    <x v="5"/>
    <n v="740"/>
  </r>
  <r>
    <x v="26"/>
    <x v="0"/>
    <x v="0"/>
    <x v="0"/>
    <x v="0"/>
    <n v="442264"/>
  </r>
  <r>
    <x v="26"/>
    <x v="0"/>
    <x v="0"/>
    <x v="0"/>
    <x v="1"/>
    <n v="419735"/>
  </r>
  <r>
    <x v="26"/>
    <x v="0"/>
    <x v="0"/>
    <x v="0"/>
    <x v="2"/>
    <n v="11188"/>
  </r>
  <r>
    <x v="26"/>
    <x v="0"/>
    <x v="0"/>
    <x v="0"/>
    <x v="3"/>
    <n v="7024"/>
  </r>
  <r>
    <x v="26"/>
    <x v="0"/>
    <x v="0"/>
    <x v="0"/>
    <x v="4"/>
    <n v="3557"/>
  </r>
  <r>
    <x v="26"/>
    <x v="0"/>
    <x v="0"/>
    <x v="0"/>
    <x v="5"/>
    <n v="760"/>
  </r>
  <r>
    <x v="26"/>
    <x v="1"/>
    <x v="0"/>
    <x v="0"/>
    <x v="0"/>
    <n v="1765262"/>
  </r>
  <r>
    <x v="26"/>
    <x v="1"/>
    <x v="0"/>
    <x v="0"/>
    <x v="1"/>
    <n v="409250"/>
  </r>
  <r>
    <x v="26"/>
    <x v="1"/>
    <x v="0"/>
    <x v="0"/>
    <x v="2"/>
    <n v="155579"/>
  </r>
  <r>
    <x v="26"/>
    <x v="1"/>
    <x v="0"/>
    <x v="0"/>
    <x v="3"/>
    <n v="213687"/>
  </r>
  <r>
    <x v="26"/>
    <x v="1"/>
    <x v="0"/>
    <x v="0"/>
    <x v="4"/>
    <n v="347826"/>
  </r>
  <r>
    <x v="26"/>
    <x v="1"/>
    <x v="0"/>
    <x v="0"/>
    <x v="5"/>
    <n v="638921"/>
  </r>
  <r>
    <x v="26"/>
    <x v="2"/>
    <x v="0"/>
    <x v="0"/>
    <x v="0"/>
    <n v="4"/>
  </r>
  <r>
    <x v="26"/>
    <x v="2"/>
    <x v="0"/>
    <x v="0"/>
    <x v="1"/>
    <n v="1"/>
  </r>
  <r>
    <x v="26"/>
    <x v="2"/>
    <x v="0"/>
    <x v="0"/>
    <x v="2"/>
    <n v="14"/>
  </r>
  <r>
    <x v="26"/>
    <x v="2"/>
    <x v="0"/>
    <x v="0"/>
    <x v="3"/>
    <n v="30"/>
  </r>
  <r>
    <x v="26"/>
    <x v="2"/>
    <x v="0"/>
    <x v="0"/>
    <x v="4"/>
    <n v="98"/>
  </r>
  <r>
    <x v="26"/>
    <x v="2"/>
    <x v="0"/>
    <x v="0"/>
    <x v="5"/>
    <n v="841"/>
  </r>
  <r>
    <x v="27"/>
    <x v="0"/>
    <x v="0"/>
    <x v="0"/>
    <x v="0"/>
    <n v="835543"/>
  </r>
  <r>
    <x v="27"/>
    <x v="0"/>
    <x v="0"/>
    <x v="0"/>
    <x v="1"/>
    <n v="793255"/>
  </r>
  <r>
    <x v="27"/>
    <x v="0"/>
    <x v="0"/>
    <x v="0"/>
    <x v="2"/>
    <n v="21544"/>
  </r>
  <r>
    <x v="27"/>
    <x v="0"/>
    <x v="0"/>
    <x v="0"/>
    <x v="3"/>
    <n v="12699"/>
  </r>
  <r>
    <x v="27"/>
    <x v="0"/>
    <x v="0"/>
    <x v="0"/>
    <x v="4"/>
    <n v="6469"/>
  </r>
  <r>
    <x v="27"/>
    <x v="0"/>
    <x v="0"/>
    <x v="0"/>
    <x v="5"/>
    <n v="1576"/>
  </r>
  <r>
    <x v="27"/>
    <x v="1"/>
    <x v="0"/>
    <x v="0"/>
    <x v="0"/>
    <n v="3918072"/>
  </r>
  <r>
    <x v="27"/>
    <x v="1"/>
    <x v="0"/>
    <x v="0"/>
    <x v="1"/>
    <n v="936677"/>
  </r>
  <r>
    <x v="27"/>
    <x v="1"/>
    <x v="0"/>
    <x v="0"/>
    <x v="2"/>
    <n v="287515"/>
  </r>
  <r>
    <x v="27"/>
    <x v="1"/>
    <x v="0"/>
    <x v="0"/>
    <x v="3"/>
    <n v="379610"/>
  </r>
  <r>
    <x v="27"/>
    <x v="1"/>
    <x v="0"/>
    <x v="0"/>
    <x v="4"/>
    <n v="651301"/>
  </r>
  <r>
    <x v="27"/>
    <x v="1"/>
    <x v="0"/>
    <x v="0"/>
    <x v="5"/>
    <n v="1662969"/>
  </r>
  <r>
    <x v="27"/>
    <x v="2"/>
    <x v="0"/>
    <x v="0"/>
    <x v="0"/>
    <n v="5"/>
  </r>
  <r>
    <x v="27"/>
    <x v="2"/>
    <x v="0"/>
    <x v="0"/>
    <x v="1"/>
    <n v="1"/>
  </r>
  <r>
    <x v="27"/>
    <x v="2"/>
    <x v="0"/>
    <x v="0"/>
    <x v="2"/>
    <n v="13"/>
  </r>
  <r>
    <x v="27"/>
    <x v="2"/>
    <x v="0"/>
    <x v="0"/>
    <x v="3"/>
    <n v="30"/>
  </r>
  <r>
    <x v="27"/>
    <x v="2"/>
    <x v="0"/>
    <x v="0"/>
    <x v="4"/>
    <n v="101"/>
  </r>
  <r>
    <x v="27"/>
    <x v="2"/>
    <x v="0"/>
    <x v="0"/>
    <x v="5"/>
    <n v="1055"/>
  </r>
  <r>
    <x v="28"/>
    <x v="0"/>
    <x v="0"/>
    <x v="0"/>
    <x v="0"/>
    <n v="44981"/>
  </r>
  <r>
    <x v="28"/>
    <x v="0"/>
    <x v="0"/>
    <x v="0"/>
    <x v="1"/>
    <n v="42736"/>
  </r>
  <r>
    <x v="28"/>
    <x v="0"/>
    <x v="0"/>
    <x v="0"/>
    <x v="2"/>
    <n v="1133"/>
  </r>
  <r>
    <x v="28"/>
    <x v="0"/>
    <x v="0"/>
    <x v="0"/>
    <x v="3"/>
    <n v="744"/>
  </r>
  <r>
    <x v="28"/>
    <x v="0"/>
    <x v="0"/>
    <x v="0"/>
    <x v="4"/>
    <n v="302"/>
  </r>
  <r>
    <x v="28"/>
    <x v="0"/>
    <x v="0"/>
    <x v="0"/>
    <x v="5"/>
    <n v="66"/>
  </r>
  <r>
    <x v="28"/>
    <x v="1"/>
    <x v="0"/>
    <x v="0"/>
    <x v="0"/>
    <n v="153230"/>
  </r>
  <r>
    <x v="28"/>
    <x v="1"/>
    <x v="0"/>
    <x v="0"/>
    <x v="1"/>
    <n v="51960"/>
  </r>
  <r>
    <x v="28"/>
    <x v="1"/>
    <x v="0"/>
    <x v="0"/>
    <x v="2"/>
    <n v="15166"/>
  </r>
  <r>
    <x v="28"/>
    <x v="1"/>
    <x v="0"/>
    <x v="0"/>
    <x v="3"/>
    <n v="22140"/>
  </r>
  <r>
    <x v="28"/>
    <x v="1"/>
    <x v="0"/>
    <x v="0"/>
    <x v="4"/>
    <n v="30713"/>
  </r>
  <r>
    <x v="28"/>
    <x v="1"/>
    <x v="0"/>
    <x v="0"/>
    <x v="5"/>
    <n v="33249"/>
  </r>
  <r>
    <x v="28"/>
    <x v="2"/>
    <x v="0"/>
    <x v="0"/>
    <x v="0"/>
    <n v="3"/>
  </r>
  <r>
    <x v="28"/>
    <x v="2"/>
    <x v="0"/>
    <x v="0"/>
    <x v="1"/>
    <n v="1"/>
  </r>
  <r>
    <x v="28"/>
    <x v="2"/>
    <x v="0"/>
    <x v="0"/>
    <x v="2"/>
    <n v="13"/>
  </r>
  <r>
    <x v="28"/>
    <x v="2"/>
    <x v="0"/>
    <x v="0"/>
    <x v="3"/>
    <n v="30"/>
  </r>
  <r>
    <x v="28"/>
    <x v="2"/>
    <x v="0"/>
    <x v="0"/>
    <x v="4"/>
    <n v="102"/>
  </r>
  <r>
    <x v="28"/>
    <x v="2"/>
    <x v="0"/>
    <x v="0"/>
    <x v="5"/>
    <n v="504"/>
  </r>
  <r>
    <x v="29"/>
    <x v="0"/>
    <x v="0"/>
    <x v="0"/>
    <x v="0"/>
    <n v="455433"/>
  </r>
  <r>
    <x v="29"/>
    <x v="0"/>
    <x v="0"/>
    <x v="0"/>
    <x v="1"/>
    <n v="425134"/>
  </r>
  <r>
    <x v="29"/>
    <x v="0"/>
    <x v="0"/>
    <x v="0"/>
    <x v="2"/>
    <n v="16425"/>
  </r>
  <r>
    <x v="29"/>
    <x v="0"/>
    <x v="0"/>
    <x v="0"/>
    <x v="3"/>
    <n v="9193"/>
  </r>
  <r>
    <x v="29"/>
    <x v="0"/>
    <x v="0"/>
    <x v="0"/>
    <x v="4"/>
    <n v="3895"/>
  </r>
  <r>
    <x v="29"/>
    <x v="0"/>
    <x v="0"/>
    <x v="0"/>
    <x v="5"/>
    <n v="786"/>
  </r>
  <r>
    <x v="29"/>
    <x v="1"/>
    <x v="0"/>
    <x v="0"/>
    <x v="0"/>
    <n v="1954315"/>
  </r>
  <r>
    <x v="29"/>
    <x v="1"/>
    <x v="0"/>
    <x v="0"/>
    <x v="1"/>
    <n v="471557"/>
  </r>
  <r>
    <x v="29"/>
    <x v="1"/>
    <x v="0"/>
    <x v="0"/>
    <x v="2"/>
    <n v="219731"/>
  </r>
  <r>
    <x v="29"/>
    <x v="1"/>
    <x v="0"/>
    <x v="0"/>
    <x v="3"/>
    <n v="271385"/>
  </r>
  <r>
    <x v="29"/>
    <x v="1"/>
    <x v="0"/>
    <x v="0"/>
    <x v="4"/>
    <n v="373743"/>
  </r>
  <r>
    <x v="29"/>
    <x v="1"/>
    <x v="0"/>
    <x v="0"/>
    <x v="5"/>
    <n v="617899"/>
  </r>
  <r>
    <x v="29"/>
    <x v="2"/>
    <x v="0"/>
    <x v="0"/>
    <x v="0"/>
    <n v="4"/>
  </r>
  <r>
    <x v="29"/>
    <x v="2"/>
    <x v="0"/>
    <x v="0"/>
    <x v="1"/>
    <n v="1"/>
  </r>
  <r>
    <x v="29"/>
    <x v="2"/>
    <x v="0"/>
    <x v="0"/>
    <x v="2"/>
    <n v="13"/>
  </r>
  <r>
    <x v="29"/>
    <x v="2"/>
    <x v="0"/>
    <x v="0"/>
    <x v="3"/>
    <n v="30"/>
  </r>
  <r>
    <x v="29"/>
    <x v="2"/>
    <x v="0"/>
    <x v="0"/>
    <x v="4"/>
    <n v="96"/>
  </r>
  <r>
    <x v="29"/>
    <x v="2"/>
    <x v="0"/>
    <x v="0"/>
    <x v="5"/>
    <n v="786"/>
  </r>
  <r>
    <x v="30"/>
    <x v="0"/>
    <x v="0"/>
    <x v="0"/>
    <x v="0"/>
    <n v="175892"/>
  </r>
  <r>
    <x v="30"/>
    <x v="0"/>
    <x v="0"/>
    <x v="0"/>
    <x v="1"/>
    <n v="105366"/>
  </r>
  <r>
    <x v="30"/>
    <x v="0"/>
    <x v="0"/>
    <x v="0"/>
    <x v="2"/>
    <n v="28438"/>
  </r>
  <r>
    <x v="30"/>
    <x v="0"/>
    <x v="0"/>
    <x v="0"/>
    <x v="3"/>
    <n v="15590"/>
  </r>
  <r>
    <x v="30"/>
    <x v="0"/>
    <x v="0"/>
    <x v="0"/>
    <x v="4"/>
    <n v="7949"/>
  </r>
  <r>
    <x v="30"/>
    <x v="0"/>
    <x v="0"/>
    <x v="0"/>
    <x v="5"/>
    <n v="1351"/>
  </r>
  <r>
    <x v="30"/>
    <x v="1"/>
    <x v="0"/>
    <x v="0"/>
    <x v="0"/>
    <n v="3562573"/>
  </r>
  <r>
    <x v="30"/>
    <x v="1"/>
    <x v="0"/>
    <x v="0"/>
    <x v="1"/>
    <n v="520355"/>
  </r>
  <r>
    <x v="30"/>
    <x v="1"/>
    <x v="0"/>
    <x v="0"/>
    <x v="2"/>
    <n v="379455"/>
  </r>
  <r>
    <x v="30"/>
    <x v="1"/>
    <x v="0"/>
    <x v="0"/>
    <x v="3"/>
    <n v="465460"/>
  </r>
  <r>
    <x v="30"/>
    <x v="1"/>
    <x v="0"/>
    <x v="0"/>
    <x v="4"/>
    <n v="792735"/>
  </r>
  <r>
    <x v="30"/>
    <x v="1"/>
    <x v="0"/>
    <x v="0"/>
    <x v="5"/>
    <n v="1133219"/>
  </r>
  <r>
    <x v="30"/>
    <x v="2"/>
    <x v="0"/>
    <x v="0"/>
    <x v="0"/>
    <n v="20"/>
  </r>
  <r>
    <x v="30"/>
    <x v="2"/>
    <x v="0"/>
    <x v="0"/>
    <x v="1"/>
    <n v="5"/>
  </r>
  <r>
    <x v="30"/>
    <x v="2"/>
    <x v="0"/>
    <x v="0"/>
    <x v="2"/>
    <n v="13"/>
  </r>
  <r>
    <x v="30"/>
    <x v="2"/>
    <x v="0"/>
    <x v="0"/>
    <x v="3"/>
    <n v="30"/>
  </r>
  <r>
    <x v="30"/>
    <x v="2"/>
    <x v="0"/>
    <x v="0"/>
    <x v="4"/>
    <n v="100"/>
  </r>
  <r>
    <x v="30"/>
    <x v="2"/>
    <x v="0"/>
    <x v="0"/>
    <x v="5"/>
    <n v="8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5F813C-07AF-E94D-A438-139C854A69CC}" name="PivotTable19" cacheId="22" applyNumberFormats="0" applyBorderFormats="0" applyFontFormats="0" applyPatternFormats="0" applyAlignmentFormats="0" applyWidthHeightFormats="1" dataCaption="Values" grandTotalCaption="EU15 (Excl.UK)" updatedVersion="8" minRefreshableVersion="3" useAutoFormatting="1" colGrandTotals="0" itemPrintTitles="1" createdVersion="8" indent="0" compact="0" compactData="0" gridDropZones="1" multipleFieldFilters="0">
  <location ref="A28:G47" firstHeaderRow="1" firstDataRow="5" firstDataCol="2"/>
  <pivotFields count="7">
    <pivotField axis="axisRow" compact="0" outline="0" showAll="0" defaultSubtotal="0">
      <items count="31">
        <item x="20"/>
        <item x="1"/>
        <item h="1" x="2"/>
        <item h="1" x="11"/>
        <item h="1" x="13"/>
        <item h="1" x="3"/>
        <item x="4"/>
        <item h="1" x="6"/>
        <item x="26"/>
        <item x="10"/>
        <item x="5"/>
        <item x="8"/>
        <item h="1" x="17"/>
        <item h="1" x="28"/>
        <item x="7"/>
        <item x="12"/>
        <item h="1" x="14"/>
        <item h="1" x="15"/>
        <item x="16"/>
        <item h="1" x="18"/>
        <item x="19"/>
        <item h="1" x="29"/>
        <item h="1" x="21"/>
        <item x="22"/>
        <item h="1" x="23"/>
        <item h="1" x="25"/>
        <item h="1" x="24"/>
        <item x="9"/>
        <item x="27"/>
        <item h="1" x="30"/>
        <item h="1" x="0"/>
      </items>
    </pivotField>
    <pivotField axis="axisCol" compact="0" outline="0" showAll="0" defaultSubtotal="0">
      <items count="3">
        <item h="1" x="0"/>
        <item x="1"/>
        <item h="1" x="2"/>
      </items>
    </pivotField>
    <pivotField axis="axisCol" compact="0" outline="0" showAll="0" defaultSubtotal="0">
      <items count="1">
        <item x="0"/>
      </items>
    </pivotField>
    <pivotField axis="axisCol" compact="0" outline="0" showAll="0" defaultSubtotal="0">
      <items count="1">
        <item x="0"/>
      </items>
    </pivotField>
    <pivotField axis="axisCol" compact="0" outline="0" showAll="0" defaultSubtotal="0">
      <items count="7">
        <item x="1"/>
        <item h="1" x="2"/>
        <item h="1" x="3"/>
        <item f="1" x="6"/>
        <item x="4"/>
        <item x="5"/>
        <item x="0"/>
      </items>
    </pivotField>
    <pivotField dataField="1" compact="0" outline="0" showAll="0" defaultSubtotal="0"/>
    <pivotField name="Region " axis="axisRow" compact="0" outline="0" subtotalTop="0" showAll="0" defaultSubtotal="0">
      <items count="18">
        <item n="EU15 (Excl.UK)" x="17"/>
        <item h="1" x="1"/>
        <item h="1" x="4"/>
        <item h="1" x="5"/>
        <item h="1" x="2"/>
        <item h="1" x="3"/>
        <item h="1" x="8"/>
        <item h="1" x="14"/>
        <item h="1" x="6"/>
        <item h="1" x="7"/>
        <item h="1" x="9"/>
        <item h="1" x="15"/>
        <item h="1" x="10"/>
        <item h="1" x="11"/>
        <item h="1" x="13"/>
        <item h="1" x="12"/>
        <item h="1" x="16"/>
        <item h="1" x="0"/>
      </items>
    </pivotField>
  </pivotFields>
  <rowFields count="2">
    <field x="6"/>
    <field x="0"/>
  </rowFields>
  <rowItems count="15">
    <i>
      <x/>
      <x/>
    </i>
    <i r="1">
      <x v="1"/>
    </i>
    <i r="1">
      <x v="6"/>
    </i>
    <i r="1">
      <x v="8"/>
    </i>
    <i r="1">
      <x v="9"/>
    </i>
    <i r="1">
      <x v="10"/>
    </i>
    <i r="1">
      <x v="11"/>
    </i>
    <i r="1">
      <x v="14"/>
    </i>
    <i r="1">
      <x v="15"/>
    </i>
    <i r="1">
      <x v="18"/>
    </i>
    <i r="1">
      <x v="20"/>
    </i>
    <i r="1">
      <x v="23"/>
    </i>
    <i r="1">
      <x v="27"/>
    </i>
    <i r="1">
      <x v="28"/>
    </i>
    <i t="grand">
      <x/>
    </i>
  </rowItems>
  <colFields count="4">
    <field x="2"/>
    <field x="3"/>
    <field x="1"/>
    <field x="4"/>
  </colFields>
  <colItems count="5">
    <i>
      <x/>
      <x/>
      <x v="1"/>
      <x/>
    </i>
    <i r="3">
      <x v="3"/>
    </i>
    <i r="3">
      <x v="4"/>
    </i>
    <i r="3">
      <x v="5"/>
    </i>
    <i r="3">
      <x v="6"/>
    </i>
  </colItems>
  <dataFields count="1">
    <dataField name=" Value" fld="5" baseField="0" baseItem="0" numFmtId="4"/>
  </dataFields>
  <formats count="51">
    <format dxfId="50">
      <pivotArea type="all" dataOnly="0" outline="0" fieldPosition="0"/>
    </format>
    <format dxfId="49">
      <pivotArea dataOnly="0" labelOnly="1" outline="0" fieldPosition="0">
        <references count="2">
          <reference field="2" count="0" selected="0"/>
          <reference field="3" count="0"/>
        </references>
      </pivotArea>
    </format>
    <format dxfId="48">
      <pivotArea type="all" dataOnly="0" outline="0" fieldPosition="0"/>
    </format>
    <format dxfId="47">
      <pivotArea outline="0" collapsedLevelsAreSubtotals="1" fieldPosition="0"/>
    </format>
    <format dxfId="46">
      <pivotArea type="origin" dataOnly="0" labelOnly="1" outline="0" fieldPosition="0"/>
    </format>
    <format dxfId="45">
      <pivotArea field="2" type="button" dataOnly="0" labelOnly="1" outline="0" axis="axisCol" fieldPosition="0"/>
    </format>
    <format dxfId="44">
      <pivotArea field="3" type="button" dataOnly="0" labelOnly="1" outline="0" axis="axisCol" fieldPosition="1"/>
    </format>
    <format dxfId="43">
      <pivotArea field="1" type="button" dataOnly="0" labelOnly="1" outline="0" axis="axisCol" fieldPosition="2"/>
    </format>
    <format dxfId="42">
      <pivotArea field="4" type="button" dataOnly="0" labelOnly="1" outline="0" axis="axisCol" fieldPosition="3"/>
    </format>
    <format dxfId="41">
      <pivotArea type="topRight" dataOnly="0" labelOnly="1" outline="0" fieldPosition="0"/>
    </format>
    <format dxfId="40">
      <pivotArea field="0" type="button" dataOnly="0" labelOnly="1" outline="0" axis="axisRow" fieldPosition="1"/>
    </format>
    <format dxfId="39">
      <pivotArea dataOnly="0" labelOnly="1" outline="0" fieldPosition="0">
        <references count="1">
          <reference field="0" count="0"/>
        </references>
      </pivotArea>
    </format>
    <format dxfId="38">
      <pivotArea dataOnly="0" labelOnly="1" grandRow="1" outline="0" fieldPosition="0"/>
    </format>
    <format dxfId="37">
      <pivotArea dataOnly="0" labelOnly="1" outline="0" fieldPosition="0">
        <references count="1">
          <reference field="2" count="0"/>
        </references>
      </pivotArea>
    </format>
    <format dxfId="36">
      <pivotArea dataOnly="0" labelOnly="1" outline="0" fieldPosition="0">
        <references count="2">
          <reference field="2" count="0" selected="0"/>
          <reference field="3" count="0"/>
        </references>
      </pivotArea>
    </format>
    <format dxfId="35">
      <pivotArea dataOnly="0" labelOnly="1" outline="0" fieldPosition="0">
        <references count="3">
          <reference field="1" count="0"/>
          <reference field="2" count="0" selected="0"/>
          <reference field="3" count="0" selected="0"/>
        </references>
      </pivotArea>
    </format>
    <format dxfId="34">
      <pivotArea dataOnly="0" labelOnly="1" outline="0" fieldPosition="0">
        <references count="4">
          <reference field="1" count="0" selected="0"/>
          <reference field="2" count="0" selected="0"/>
          <reference field="3" count="0" selected="0"/>
          <reference field="4" count="0"/>
        </references>
      </pivotArea>
    </format>
    <format dxfId="33">
      <pivotArea type="all" dataOnly="0" outline="0" fieldPosition="0"/>
    </format>
    <format dxfId="32">
      <pivotArea outline="0" collapsedLevelsAreSubtotals="1" fieldPosition="0"/>
    </format>
    <format dxfId="31">
      <pivotArea type="origin" dataOnly="0" labelOnly="1" outline="0" fieldPosition="0"/>
    </format>
    <format dxfId="30">
      <pivotArea field="2" type="button" dataOnly="0" labelOnly="1" outline="0" axis="axisCol" fieldPosition="0"/>
    </format>
    <format dxfId="29">
      <pivotArea field="3" type="button" dataOnly="0" labelOnly="1" outline="0" axis="axisCol" fieldPosition="1"/>
    </format>
    <format dxfId="28">
      <pivotArea field="1" type="button" dataOnly="0" labelOnly="1" outline="0" axis="axisCol" fieldPosition="2"/>
    </format>
    <format dxfId="27">
      <pivotArea field="4" type="button" dataOnly="0" labelOnly="1" outline="0" axis="axisCol" fieldPosition="3"/>
    </format>
    <format dxfId="26">
      <pivotArea type="topRight" dataOnly="0" labelOnly="1" outline="0" fieldPosition="0"/>
    </format>
    <format dxfId="25">
      <pivotArea field="6" type="button" dataOnly="0" labelOnly="1" outline="0" axis="axisRow" fieldPosition="0"/>
    </format>
    <format dxfId="24">
      <pivotArea field="0" type="button" dataOnly="0" labelOnly="1" outline="0" axis="axisRow" fieldPosition="1"/>
    </format>
    <format dxfId="23">
      <pivotArea dataOnly="0" labelOnly="1" outline="0" fieldPosition="0">
        <references count="1">
          <reference field="6" count="0"/>
        </references>
      </pivotArea>
    </format>
    <format dxfId="22">
      <pivotArea dataOnly="0" labelOnly="1" grandRow="1" outline="0" fieldPosition="0"/>
    </format>
    <format dxfId="21">
      <pivotArea dataOnly="0" labelOnly="1" outline="0" fieldPosition="0">
        <references count="2">
          <reference field="0" count="0"/>
          <reference field="6" count="0" selected="0"/>
        </references>
      </pivotArea>
    </format>
    <format dxfId="20">
      <pivotArea dataOnly="0" labelOnly="1" outline="0" fieldPosition="0">
        <references count="1">
          <reference field="2" count="0"/>
        </references>
      </pivotArea>
    </format>
    <format dxfId="19">
      <pivotArea dataOnly="0" labelOnly="1" outline="0" fieldPosition="0">
        <references count="2">
          <reference field="2" count="0" selected="0"/>
          <reference field="3" count="0"/>
        </references>
      </pivotArea>
    </format>
    <format dxfId="18">
      <pivotArea dataOnly="0" labelOnly="1" outline="0" fieldPosition="0">
        <references count="3">
          <reference field="1" count="0"/>
          <reference field="2" count="0" selected="0"/>
          <reference field="3" count="0" selected="0"/>
        </references>
      </pivotArea>
    </format>
    <format dxfId="17">
      <pivotArea dataOnly="0" labelOnly="1" outline="0" fieldPosition="0">
        <references count="4">
          <reference field="1" count="0" selected="0"/>
          <reference field="2" count="0" selected="0"/>
          <reference field="3" count="0" selected="0"/>
          <reference field="4" count="0"/>
        </references>
      </pivotArea>
    </format>
    <format dxfId="16">
      <pivotArea type="all" dataOnly="0" outline="0" fieldPosition="0"/>
    </format>
    <format dxfId="15">
      <pivotArea outline="0" collapsedLevelsAreSubtotals="1" fieldPosition="0"/>
    </format>
    <format dxfId="14">
      <pivotArea type="origin" dataOnly="0" labelOnly="1" outline="0" fieldPosition="0"/>
    </format>
    <format dxfId="13">
      <pivotArea field="2" type="button" dataOnly="0" labelOnly="1" outline="0" axis="axisCol" fieldPosition="0"/>
    </format>
    <format dxfId="12">
      <pivotArea field="3" type="button" dataOnly="0" labelOnly="1" outline="0" axis="axisCol" fieldPosition="1"/>
    </format>
    <format dxfId="11">
      <pivotArea field="1" type="button" dataOnly="0" labelOnly="1" outline="0" axis="axisCol" fieldPosition="2"/>
    </format>
    <format dxfId="10">
      <pivotArea field="4" type="button" dataOnly="0" labelOnly="1" outline="0" axis="axisCol" fieldPosition="3"/>
    </format>
    <format dxfId="9">
      <pivotArea type="topRight" dataOnly="0" labelOnly="1" outline="0" fieldPosition="0"/>
    </format>
    <format dxfId="8">
      <pivotArea field="6" type="button" dataOnly="0" labelOnly="1" outline="0" axis="axisRow" fieldPosition="0"/>
    </format>
    <format dxfId="7">
      <pivotArea field="0" type="button" dataOnly="0" labelOnly="1" outline="0" axis="axisRow" fieldPosition="1"/>
    </format>
    <format dxfId="6">
      <pivotArea dataOnly="0" labelOnly="1" outline="0" fieldPosition="0">
        <references count="1">
          <reference field="6" count="0"/>
        </references>
      </pivotArea>
    </format>
    <format dxfId="5">
      <pivotArea dataOnly="0" labelOnly="1" grandRow="1" outline="0" fieldPosition="0"/>
    </format>
    <format dxfId="4">
      <pivotArea dataOnly="0" labelOnly="1" outline="0" fieldPosition="0">
        <references count="2">
          <reference field="0" count="0"/>
          <reference field="6" count="0" selected="0"/>
        </references>
      </pivotArea>
    </format>
    <format dxfId="3">
      <pivotArea dataOnly="0" labelOnly="1" outline="0" fieldPosition="0">
        <references count="1">
          <reference field="2" count="0"/>
        </references>
      </pivotArea>
    </format>
    <format dxfId="2">
      <pivotArea dataOnly="0" labelOnly="1" outline="0" fieldPosition="0">
        <references count="2">
          <reference field="2" count="0" selected="0"/>
          <reference field="3" count="0"/>
        </references>
      </pivotArea>
    </format>
    <format dxfId="1">
      <pivotArea dataOnly="0" labelOnly="1" outline="0" fieldPosition="0">
        <references count="3">
          <reference field="1" count="0"/>
          <reference field="2" count="0" selected="0"/>
          <reference field="3" count="0" selected="0"/>
        </references>
      </pivotArea>
    </format>
    <format dxfId="0">
      <pivotArea dataOnly="0" labelOnly="1" outline="0" fieldPosition="0">
        <references count="4">
          <reference field="1" count="0" selected="0"/>
          <reference field="2" count="0" selected="0"/>
          <reference field="3" count="0" selected="0"/>
          <reference field="4" count="0"/>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97B7F6-5253-674E-9DF4-BD71F8531B2D}" name="PivotTable18" cacheId="22" applyNumberFormats="0" applyBorderFormats="0" applyFontFormats="0" applyPatternFormats="0" applyAlignmentFormats="0" applyWidthHeightFormats="1" dataCaption="Values" grandTotalCaption="EU15 (Excl.UK)" updatedVersion="8" minRefreshableVersion="3" useAutoFormatting="1" colGrandTotals="0" itemPrintTitles="1" createdVersion="8" indent="0" compact="0" compactData="0" gridDropZones="1" multipleFieldFilters="0">
  <location ref="A5:G24" firstHeaderRow="1" firstDataRow="5" firstDataCol="2"/>
  <pivotFields count="7">
    <pivotField axis="axisRow" compact="0" outline="0" showAll="0" defaultSubtotal="0">
      <items count="31">
        <item x="20"/>
        <item x="1"/>
        <item h="1" x="2"/>
        <item h="1" x="11"/>
        <item h="1" x="13"/>
        <item h="1" x="3"/>
        <item x="4"/>
        <item h="1" x="6"/>
        <item x="26"/>
        <item x="10"/>
        <item x="5"/>
        <item x="8"/>
        <item h="1" x="17"/>
        <item h="1" x="28"/>
        <item x="7"/>
        <item x="12"/>
        <item h="1" x="14"/>
        <item h="1" x="15"/>
        <item x="16"/>
        <item h="1" x="18"/>
        <item x="19"/>
        <item h="1" x="29"/>
        <item h="1" x="21"/>
        <item x="22"/>
        <item h="1" x="23"/>
        <item h="1" x="25"/>
        <item h="1" x="24"/>
        <item x="9"/>
        <item x="27"/>
        <item h="1" x="30"/>
        <item h="1" x="0"/>
      </items>
    </pivotField>
    <pivotField axis="axisCol" compact="0" outline="0" showAll="0" defaultSubtotal="0">
      <items count="3">
        <item x="0"/>
        <item h="1" x="1"/>
        <item h="1" x="2"/>
      </items>
    </pivotField>
    <pivotField axis="axisCol" compact="0" outline="0" showAll="0" defaultSubtotal="0">
      <items count="1">
        <item x="0"/>
      </items>
    </pivotField>
    <pivotField axis="axisCol" compact="0" outline="0" showAll="0" defaultSubtotal="0">
      <items count="1">
        <item x="0"/>
      </items>
    </pivotField>
    <pivotField axis="axisCol" compact="0" outline="0" showAll="0" defaultSubtotal="0">
      <items count="7">
        <item x="1"/>
        <item h="1" x="2"/>
        <item h="1" x="3"/>
        <item f="1" x="6"/>
        <item x="4"/>
        <item x="5"/>
        <item x="0"/>
      </items>
    </pivotField>
    <pivotField dataField="1" compact="0" outline="0" showAll="0" defaultSubtotal="0"/>
    <pivotField name="Region " axis="axisRow" compact="0" outline="0" subtotalTop="0" showAll="0" defaultSubtotal="0">
      <items count="18">
        <item n="EU15 (Excl.UK)" x="17"/>
        <item h="1" x="1"/>
        <item h="1" x="4"/>
        <item h="1" x="5"/>
        <item h="1" x="2"/>
        <item h="1" x="3"/>
        <item h="1" x="8"/>
        <item h="1" x="14"/>
        <item h="1" x="6"/>
        <item h="1" x="7"/>
        <item h="1" x="9"/>
        <item h="1" x="15"/>
        <item h="1" x="10"/>
        <item h="1" x="11"/>
        <item h="1" x="13"/>
        <item h="1" x="12"/>
        <item h="1" x="16"/>
        <item h="1" x="0"/>
      </items>
    </pivotField>
  </pivotFields>
  <rowFields count="2">
    <field x="6"/>
    <field x="0"/>
  </rowFields>
  <rowItems count="15">
    <i>
      <x/>
      <x/>
    </i>
    <i r="1">
      <x v="1"/>
    </i>
    <i r="1">
      <x v="6"/>
    </i>
    <i r="1">
      <x v="8"/>
    </i>
    <i r="1">
      <x v="9"/>
    </i>
    <i r="1">
      <x v="10"/>
    </i>
    <i r="1">
      <x v="11"/>
    </i>
    <i r="1">
      <x v="14"/>
    </i>
    <i r="1">
      <x v="15"/>
    </i>
    <i r="1">
      <x v="18"/>
    </i>
    <i r="1">
      <x v="20"/>
    </i>
    <i r="1">
      <x v="23"/>
    </i>
    <i r="1">
      <x v="27"/>
    </i>
    <i r="1">
      <x v="28"/>
    </i>
    <i t="grand">
      <x/>
    </i>
  </rowItems>
  <colFields count="4">
    <field x="2"/>
    <field x="3"/>
    <field x="1"/>
    <field x="4"/>
  </colFields>
  <colItems count="5">
    <i>
      <x/>
      <x/>
      <x/>
      <x/>
    </i>
    <i r="3">
      <x v="3"/>
    </i>
    <i r="3">
      <x v="4"/>
    </i>
    <i r="3">
      <x v="5"/>
    </i>
    <i r="3">
      <x v="6"/>
    </i>
  </colItems>
  <dataFields count="1">
    <dataField name=" Value" fld="5" baseField="0" baseItem="0" numFmtId="4"/>
  </dataFields>
  <formats count="51">
    <format dxfId="101">
      <pivotArea type="all" dataOnly="0" outline="0" fieldPosition="0"/>
    </format>
    <format dxfId="100">
      <pivotArea dataOnly="0" labelOnly="1" outline="0" fieldPosition="0">
        <references count="2">
          <reference field="2" count="0" selected="0"/>
          <reference field="3" count="0"/>
        </references>
      </pivotArea>
    </format>
    <format dxfId="99">
      <pivotArea type="all" dataOnly="0" outline="0" fieldPosition="0"/>
    </format>
    <format dxfId="98">
      <pivotArea outline="0" collapsedLevelsAreSubtotals="1" fieldPosition="0"/>
    </format>
    <format dxfId="97">
      <pivotArea type="origin" dataOnly="0" labelOnly="1" outline="0" fieldPosition="0"/>
    </format>
    <format dxfId="96">
      <pivotArea field="2" type="button" dataOnly="0" labelOnly="1" outline="0" axis="axisCol" fieldPosition="0"/>
    </format>
    <format dxfId="95">
      <pivotArea field="3" type="button" dataOnly="0" labelOnly="1" outline="0" axis="axisCol" fieldPosition="1"/>
    </format>
    <format dxfId="94">
      <pivotArea field="1" type="button" dataOnly="0" labelOnly="1" outline="0" axis="axisCol" fieldPosition="2"/>
    </format>
    <format dxfId="93">
      <pivotArea field="4" type="button" dataOnly="0" labelOnly="1" outline="0" axis="axisCol" fieldPosition="3"/>
    </format>
    <format dxfId="92">
      <pivotArea type="topRight" dataOnly="0" labelOnly="1" outline="0" fieldPosition="0"/>
    </format>
    <format dxfId="91">
      <pivotArea field="0" type="button" dataOnly="0" labelOnly="1" outline="0" axis="axisRow" fieldPosition="1"/>
    </format>
    <format dxfId="90">
      <pivotArea dataOnly="0" labelOnly="1" outline="0" fieldPosition="0">
        <references count="1">
          <reference field="0" count="0"/>
        </references>
      </pivotArea>
    </format>
    <format dxfId="89">
      <pivotArea dataOnly="0" labelOnly="1" grandRow="1" outline="0" fieldPosition="0"/>
    </format>
    <format dxfId="88">
      <pivotArea dataOnly="0" labelOnly="1" outline="0" fieldPosition="0">
        <references count="1">
          <reference field="2" count="0"/>
        </references>
      </pivotArea>
    </format>
    <format dxfId="87">
      <pivotArea dataOnly="0" labelOnly="1" outline="0" fieldPosition="0">
        <references count="2">
          <reference field="2" count="0" selected="0"/>
          <reference field="3" count="0"/>
        </references>
      </pivotArea>
    </format>
    <format dxfId="86">
      <pivotArea dataOnly="0" labelOnly="1" outline="0" fieldPosition="0">
        <references count="3">
          <reference field="1" count="0"/>
          <reference field="2" count="0" selected="0"/>
          <reference field="3" count="0" selected="0"/>
        </references>
      </pivotArea>
    </format>
    <format dxfId="85">
      <pivotArea dataOnly="0" labelOnly="1" outline="0" fieldPosition="0">
        <references count="4">
          <reference field="1" count="0" selected="0"/>
          <reference field="2" count="0" selected="0"/>
          <reference field="3" count="0" selected="0"/>
          <reference field="4" count="0"/>
        </references>
      </pivotArea>
    </format>
    <format dxfId="84">
      <pivotArea type="all" dataOnly="0" outline="0" fieldPosition="0"/>
    </format>
    <format dxfId="83">
      <pivotArea outline="0" collapsedLevelsAreSubtotals="1" fieldPosition="0"/>
    </format>
    <format dxfId="82">
      <pivotArea type="origin" dataOnly="0" labelOnly="1" outline="0" fieldPosition="0"/>
    </format>
    <format dxfId="81">
      <pivotArea field="2" type="button" dataOnly="0" labelOnly="1" outline="0" axis="axisCol" fieldPosition="0"/>
    </format>
    <format dxfId="80">
      <pivotArea field="3" type="button" dataOnly="0" labelOnly="1" outline="0" axis="axisCol" fieldPosition="1"/>
    </format>
    <format dxfId="79">
      <pivotArea field="1" type="button" dataOnly="0" labelOnly="1" outline="0" axis="axisCol" fieldPosition="2"/>
    </format>
    <format dxfId="78">
      <pivotArea field="4" type="button" dataOnly="0" labelOnly="1" outline="0" axis="axisCol" fieldPosition="3"/>
    </format>
    <format dxfId="77">
      <pivotArea type="topRight" dataOnly="0" labelOnly="1" outline="0" fieldPosition="0"/>
    </format>
    <format dxfId="76">
      <pivotArea field="6" type="button" dataOnly="0" labelOnly="1" outline="0" axis="axisRow" fieldPosition="0"/>
    </format>
    <format dxfId="75">
      <pivotArea field="0" type="button" dataOnly="0" labelOnly="1" outline="0" axis="axisRow" fieldPosition="1"/>
    </format>
    <format dxfId="74">
      <pivotArea dataOnly="0" labelOnly="1" outline="0" fieldPosition="0">
        <references count="1">
          <reference field="6" count="0"/>
        </references>
      </pivotArea>
    </format>
    <format dxfId="73">
      <pivotArea dataOnly="0" labelOnly="1" grandRow="1" outline="0" fieldPosition="0"/>
    </format>
    <format dxfId="72">
      <pivotArea dataOnly="0" labelOnly="1" outline="0" fieldPosition="0">
        <references count="2">
          <reference field="0" count="0"/>
          <reference field="6" count="0" selected="0"/>
        </references>
      </pivotArea>
    </format>
    <format dxfId="71">
      <pivotArea dataOnly="0" labelOnly="1" outline="0" fieldPosition="0">
        <references count="1">
          <reference field="2" count="0"/>
        </references>
      </pivotArea>
    </format>
    <format dxfId="70">
      <pivotArea dataOnly="0" labelOnly="1" outline="0" fieldPosition="0">
        <references count="2">
          <reference field="2" count="0" selected="0"/>
          <reference field="3" count="0"/>
        </references>
      </pivotArea>
    </format>
    <format dxfId="69">
      <pivotArea dataOnly="0" labelOnly="1" outline="0" fieldPosition="0">
        <references count="3">
          <reference field="1" count="0"/>
          <reference field="2" count="0" selected="0"/>
          <reference field="3" count="0" selected="0"/>
        </references>
      </pivotArea>
    </format>
    <format dxfId="68">
      <pivotArea dataOnly="0" labelOnly="1" outline="0" fieldPosition="0">
        <references count="4">
          <reference field="1" count="0" selected="0"/>
          <reference field="2" count="0" selected="0"/>
          <reference field="3" count="0" selected="0"/>
          <reference field="4" count="0"/>
        </references>
      </pivotArea>
    </format>
    <format dxfId="67">
      <pivotArea type="all" dataOnly="0" outline="0" fieldPosition="0"/>
    </format>
    <format dxfId="66">
      <pivotArea outline="0" collapsedLevelsAreSubtotals="1" fieldPosition="0"/>
    </format>
    <format dxfId="65">
      <pivotArea type="origin" dataOnly="0" labelOnly="1" outline="0" fieldPosition="0"/>
    </format>
    <format dxfId="64">
      <pivotArea field="2" type="button" dataOnly="0" labelOnly="1" outline="0" axis="axisCol" fieldPosition="0"/>
    </format>
    <format dxfId="63">
      <pivotArea field="3" type="button" dataOnly="0" labelOnly="1" outline="0" axis="axisCol" fieldPosition="1"/>
    </format>
    <format dxfId="62">
      <pivotArea field="1" type="button" dataOnly="0" labelOnly="1" outline="0" axis="axisCol" fieldPosition="2"/>
    </format>
    <format dxfId="61">
      <pivotArea field="4" type="button" dataOnly="0" labelOnly="1" outline="0" axis="axisCol" fieldPosition="3"/>
    </format>
    <format dxfId="60">
      <pivotArea type="topRight" dataOnly="0" labelOnly="1" outline="0" fieldPosition="0"/>
    </format>
    <format dxfId="59">
      <pivotArea field="6" type="button" dataOnly="0" labelOnly="1" outline="0" axis="axisRow" fieldPosition="0"/>
    </format>
    <format dxfId="58">
      <pivotArea field="0" type="button" dataOnly="0" labelOnly="1" outline="0" axis="axisRow" fieldPosition="1"/>
    </format>
    <format dxfId="57">
      <pivotArea dataOnly="0" labelOnly="1" outline="0" fieldPosition="0">
        <references count="1">
          <reference field="6" count="0"/>
        </references>
      </pivotArea>
    </format>
    <format dxfId="56">
      <pivotArea dataOnly="0" labelOnly="1" grandRow="1" outline="0" fieldPosition="0"/>
    </format>
    <format dxfId="55">
      <pivotArea dataOnly="0" labelOnly="1" outline="0" fieldPosition="0">
        <references count="2">
          <reference field="0" count="0"/>
          <reference field="6" count="0" selected="0"/>
        </references>
      </pivotArea>
    </format>
    <format dxfId="54">
      <pivotArea dataOnly="0" labelOnly="1" outline="0" fieldPosition="0">
        <references count="1">
          <reference field="2" count="0"/>
        </references>
      </pivotArea>
    </format>
    <format dxfId="53">
      <pivotArea dataOnly="0" labelOnly="1" outline="0" fieldPosition="0">
        <references count="2">
          <reference field="2" count="0" selected="0"/>
          <reference field="3" count="0"/>
        </references>
      </pivotArea>
    </format>
    <format dxfId="52">
      <pivotArea dataOnly="0" labelOnly="1" outline="0" fieldPosition="0">
        <references count="3">
          <reference field="1" count="0"/>
          <reference field="2" count="0" selected="0"/>
          <reference field="3" count="0" selected="0"/>
        </references>
      </pivotArea>
    </format>
    <format dxfId="51">
      <pivotArea dataOnly="0" labelOnly="1" outline="0" fieldPosition="0">
        <references count="4">
          <reference field="1" count="0" selected="0"/>
          <reference field="2" count="0" selected="0"/>
          <reference field="3" count="0" selected="0"/>
          <reference field="4" count="0"/>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BEB44A-F177-FF4A-83D7-A394EB18AD05}" autoFormatId="16" applyNumberFormats="0" applyBorderFormats="0" applyFontFormats="0" applyPatternFormats="0" applyAlignmentFormats="0" applyWidthHeightFormats="0">
  <queryTableRefresh nextId="7">
    <queryTableFields count="6">
      <queryTableField id="1" name="Country Name" tableColumnId="1"/>
      <queryTableField id="2" name="Series" tableColumnId="2"/>
      <queryTableField id="3" name="Year" tableColumnId="3"/>
      <queryTableField id="4" name="Sector" tableColumnId="4"/>
      <queryTableField id="5" name="Size Class" tableColumnId="5"/>
      <queryTableField id="6" name="Value"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es" xr10:uid="{0FB268F7-746D-4148-BBAC-8AF83868738D}" sourceName="Series">
  <pivotTables>
    <pivotTable tabId="5" name="PivotTable18"/>
  </pivotTables>
  <data>
    <tabular pivotCacheId="1791953964">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es1" xr10:uid="{21D9CEC0-A52A-2740-B950-BDBD58902812}" sourceName="Series">
  <pivotTables>
    <pivotTable tabId="5" name="PivotTable19"/>
  </pivotTables>
  <data>
    <tabular pivotCacheId="1791953964">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ies" xr10:uid="{430319F9-FC3F-0242-B641-74966735042F}" cache="Slicer_Series" caption="Series" rowHeight="251882"/>
  <slicer name="Series 2" xr10:uid="{10E1C112-53FF-D54A-96CB-F47D95AED1E2}" cache="Slicer_Series1" caption="Series" rowHeight="251882"/>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F558B-EE15-934C-A29C-A74703D495E7}" name="Eurostat_" displayName="Eurostat_" ref="A1:J94" totalsRowShown="0" headerRowDxfId="127" dataDxfId="125" headerRowBorderDxfId="126" tableBorderDxfId="124" totalsRowBorderDxfId="123" headerRowCellStyle="Normal 2" dataCellStyle="Normal 2">
  <autoFilter ref="A1:J94" xr:uid="{241F558B-EE15-934C-A29C-A74703D495E7}"/>
  <tableColumns count="10">
    <tableColumn id="1" xr3:uid="{1AB9758E-3A67-094D-905D-9D98E771635D}" name="Country Name" dataDxfId="122" dataCellStyle="Normal 2"/>
    <tableColumn id="2" xr3:uid="{2EC37421-73D3-D74F-BBFC-FA273BBC88FF}" name="Series" dataDxfId="121" dataCellStyle="Normal 2"/>
    <tableColumn id="15" xr3:uid="{60252816-5951-1A45-BB6E-79DCCA118574}" name="Year" dataDxfId="120" dataCellStyle="Normal 2"/>
    <tableColumn id="16" xr3:uid="{AE040B93-53A9-884A-A367-D4A9598BE261}" name="Sector" dataDxfId="119" dataCellStyle="Normal 2"/>
    <tableColumn id="3" xr3:uid="{8F6AFE64-D4F7-CA44-A1E9-D05452D06D06}" name="Total" dataDxfId="118" dataCellStyle="Normal 2"/>
    <tableColumn id="5" xr3:uid="{6D8F3716-1353-2A43-AD00-8842B41DA319}" name="From 0 to 9 persons employed" dataDxfId="117" dataCellStyle="Normal 2"/>
    <tableColumn id="7" xr3:uid="{46D03B79-FE0F-A447-AF7D-19004B550CCA}" name="From 10 to 19 persons employed" dataDxfId="116" dataCellStyle="Normal 2"/>
    <tableColumn id="9" xr3:uid="{FD76EB09-D1B8-6648-93BD-035AE7C0E47C}" name="From 20 to 49 persons employed" dataDxfId="115" dataCellStyle="Normal 2"/>
    <tableColumn id="11" xr3:uid="{EB12EC91-E0DC-9047-B9F2-86D8EAF409C3}" name="From 50 to 249 persons employed" dataDxfId="114" dataCellStyle="Normal 2"/>
    <tableColumn id="13" xr3:uid="{D87AF7BE-0475-254E-B618-B49436B01864}" name="250 persons employed or more" dataDxfId="113"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6C7057-1AB5-3349-95C8-28B8CE5BDDC5}" name="Eurostat__2" displayName="Eurostat__2" ref="A1:F559" tableType="queryTable" totalsRowShown="0" headerRowDxfId="112" dataDxfId="110" headerRowBorderDxfId="111" tableBorderDxfId="109" totalsRowBorderDxfId="108">
  <autoFilter ref="A1:F559" xr:uid="{466C7057-1AB5-3349-95C8-28B8CE5BDDC5}"/>
  <tableColumns count="6">
    <tableColumn id="1" xr3:uid="{E6384726-B975-1741-9077-5CA3BC378768}" uniqueName="1" name="Country Name" queryTableFieldId="1" dataDxfId="107"/>
    <tableColumn id="2" xr3:uid="{8DC241E8-B9F8-F94D-9189-71DC2BE407C8}" uniqueName="2" name="Series" queryTableFieldId="2" dataDxfId="106"/>
    <tableColumn id="3" xr3:uid="{CB0D3D57-8D77-F94C-9A89-5E74F4426032}" uniqueName="3" name="Year" queryTableFieldId="3" dataDxfId="105"/>
    <tableColumn id="4" xr3:uid="{211B134A-725C-B148-AEA1-A5200A5F0E36}" uniqueName="4" name="Sector" queryTableFieldId="4" dataDxfId="104"/>
    <tableColumn id="5" xr3:uid="{201DDE0F-9F11-7E40-AE50-F751524E8216}" uniqueName="5" name="Size Class" queryTableFieldId="5" dataDxfId="103"/>
    <tableColumn id="6" xr3:uid="{BD21D997-19C0-DC44-B431-36C290E8540F}" uniqueName="6" name="Value" queryTableFieldId="6" dataDxfId="10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8328-0DBF-BC46-8D4A-1BA3BC5AB3E6}">
  <dimension ref="A1:H78"/>
  <sheetViews>
    <sheetView showGridLines="0" workbookViewId="0">
      <selection activeCell="C25" sqref="C25"/>
    </sheetView>
  </sheetViews>
  <sheetFormatPr baseColWidth="10" defaultRowHeight="14" x14ac:dyDescent="0.15"/>
  <cols>
    <col min="1" max="1" width="107.6640625" style="5" bestFit="1" customWidth="1"/>
    <col min="2" max="3" width="10.83203125" style="5"/>
    <col min="4" max="4" width="32.1640625" style="5" bestFit="1" customWidth="1"/>
    <col min="5" max="16384" width="10.83203125" style="5"/>
  </cols>
  <sheetData>
    <row r="1" spans="1:8" x14ac:dyDescent="0.15">
      <c r="A1" s="40" t="s">
        <v>0</v>
      </c>
    </row>
    <row r="2" spans="1:8" x14ac:dyDescent="0.15">
      <c r="A2" s="40"/>
      <c r="D2" s="40"/>
      <c r="E2" s="40"/>
      <c r="F2" s="40"/>
      <c r="G2" s="40"/>
      <c r="H2" s="40"/>
    </row>
    <row r="3" spans="1:8" x14ac:dyDescent="0.15">
      <c r="A3" s="40" t="s">
        <v>1</v>
      </c>
      <c r="D3" s="40" t="s">
        <v>202</v>
      </c>
      <c r="E3" s="40"/>
      <c r="F3" s="40"/>
      <c r="G3" s="40"/>
      <c r="H3" s="40"/>
    </row>
    <row r="4" spans="1:8" x14ac:dyDescent="0.15">
      <c r="A4" s="40"/>
      <c r="D4" s="40" t="s">
        <v>201</v>
      </c>
      <c r="E4" s="40" t="s">
        <v>196</v>
      </c>
      <c r="F4" s="40" t="s">
        <v>199</v>
      </c>
      <c r="G4" s="40" t="s">
        <v>197</v>
      </c>
      <c r="H4" s="40" t="s">
        <v>198</v>
      </c>
    </row>
    <row r="5" spans="1:8" x14ac:dyDescent="0.15">
      <c r="A5" s="40" t="s">
        <v>2</v>
      </c>
      <c r="D5" s="40" t="s">
        <v>200</v>
      </c>
      <c r="E5" s="14">
        <f>6151+6709</f>
        <v>12860</v>
      </c>
      <c r="F5" s="14">
        <f>8865+12965</f>
        <v>21830</v>
      </c>
      <c r="G5" s="14">
        <f>9705+12004</f>
        <v>21709</v>
      </c>
      <c r="H5" s="14">
        <f>8761+8503+52282</f>
        <v>69546</v>
      </c>
    </row>
    <row r="6" spans="1:8" x14ac:dyDescent="0.15">
      <c r="A6" s="40" t="s">
        <v>3</v>
      </c>
    </row>
    <row r="7" spans="1:8" x14ac:dyDescent="0.15">
      <c r="A7" s="40" t="s">
        <v>4</v>
      </c>
    </row>
    <row r="8" spans="1:8" x14ac:dyDescent="0.15">
      <c r="A8" s="40" t="s">
        <v>5</v>
      </c>
    </row>
    <row r="9" spans="1:8" x14ac:dyDescent="0.15">
      <c r="A9" s="14"/>
    </row>
    <row r="10" spans="1:8" x14ac:dyDescent="0.15">
      <c r="A10" s="14" t="s">
        <v>6</v>
      </c>
    </row>
    <row r="11" spans="1:8" x14ac:dyDescent="0.15">
      <c r="A11" s="14" t="s">
        <v>7</v>
      </c>
    </row>
    <row r="12" spans="1:8" x14ac:dyDescent="0.15">
      <c r="A12" s="14" t="s">
        <v>8</v>
      </c>
    </row>
    <row r="13" spans="1:8" x14ac:dyDescent="0.15">
      <c r="A13" s="14" t="s">
        <v>9</v>
      </c>
    </row>
    <row r="14" spans="1:8" x14ac:dyDescent="0.15">
      <c r="A14" s="14" t="s">
        <v>10</v>
      </c>
    </row>
    <row r="15" spans="1:8" x14ac:dyDescent="0.15">
      <c r="A15" s="14" t="s">
        <v>11</v>
      </c>
    </row>
    <row r="16" spans="1:8" x14ac:dyDescent="0.15">
      <c r="A16" s="14" t="s">
        <v>12</v>
      </c>
    </row>
    <row r="17" spans="1:1" x14ac:dyDescent="0.15">
      <c r="A17" s="14" t="s">
        <v>13</v>
      </c>
    </row>
    <row r="18" spans="1:1" x14ac:dyDescent="0.15">
      <c r="A18" s="14" t="s">
        <v>14</v>
      </c>
    </row>
    <row r="19" spans="1:1" x14ac:dyDescent="0.15">
      <c r="A19" s="14" t="s">
        <v>15</v>
      </c>
    </row>
    <row r="20" spans="1:1" x14ac:dyDescent="0.15">
      <c r="A20" s="14" t="s">
        <v>16</v>
      </c>
    </row>
    <row r="21" spans="1:1" x14ac:dyDescent="0.15">
      <c r="A21" s="14" t="s">
        <v>17</v>
      </c>
    </row>
    <row r="22" spans="1:1" x14ac:dyDescent="0.15">
      <c r="A22" s="14" t="s">
        <v>18</v>
      </c>
    </row>
    <row r="23" spans="1:1" x14ac:dyDescent="0.15">
      <c r="A23" s="14" t="s">
        <v>19</v>
      </c>
    </row>
    <row r="24" spans="1:1" x14ac:dyDescent="0.15">
      <c r="A24" s="14" t="s">
        <v>20</v>
      </c>
    </row>
    <row r="25" spans="1:1" x14ac:dyDescent="0.15">
      <c r="A25" s="14" t="s">
        <v>21</v>
      </c>
    </row>
    <row r="26" spans="1:1" x14ac:dyDescent="0.15">
      <c r="A26" s="14" t="s">
        <v>22</v>
      </c>
    </row>
    <row r="27" spans="1:1" x14ac:dyDescent="0.15">
      <c r="A27" s="14" t="s">
        <v>23</v>
      </c>
    </row>
    <row r="28" spans="1:1" x14ac:dyDescent="0.15">
      <c r="A28" s="14" t="s">
        <v>24</v>
      </c>
    </row>
    <row r="29" spans="1:1" x14ac:dyDescent="0.15">
      <c r="A29" s="14" t="s">
        <v>25</v>
      </c>
    </row>
    <row r="30" spans="1:1" x14ac:dyDescent="0.15">
      <c r="A30" s="14" t="s">
        <v>26</v>
      </c>
    </row>
    <row r="31" spans="1:1" x14ac:dyDescent="0.15">
      <c r="A31" s="14" t="s">
        <v>27</v>
      </c>
    </row>
    <row r="32" spans="1:1" x14ac:dyDescent="0.15">
      <c r="A32" s="14" t="s">
        <v>28</v>
      </c>
    </row>
    <row r="33" spans="1:1" x14ac:dyDescent="0.15">
      <c r="A33" s="14" t="s">
        <v>29</v>
      </c>
    </row>
    <row r="34" spans="1:1" x14ac:dyDescent="0.15">
      <c r="A34" s="14" t="s">
        <v>30</v>
      </c>
    </row>
    <row r="35" spans="1:1" x14ac:dyDescent="0.15">
      <c r="A35" s="14" t="s">
        <v>31</v>
      </c>
    </row>
    <row r="36" spans="1:1" x14ac:dyDescent="0.15">
      <c r="A36" s="14" t="s">
        <v>32</v>
      </c>
    </row>
    <row r="37" spans="1:1" x14ac:dyDescent="0.15">
      <c r="A37" s="14" t="s">
        <v>33</v>
      </c>
    </row>
    <row r="38" spans="1:1" x14ac:dyDescent="0.15">
      <c r="A38" s="14" t="s">
        <v>34</v>
      </c>
    </row>
    <row r="39" spans="1:1" x14ac:dyDescent="0.15">
      <c r="A39" s="14" t="s">
        <v>35</v>
      </c>
    </row>
    <row r="40" spans="1:1" x14ac:dyDescent="0.15">
      <c r="A40" s="14" t="s">
        <v>36</v>
      </c>
    </row>
    <row r="41" spans="1:1" x14ac:dyDescent="0.15">
      <c r="A41" s="14" t="s">
        <v>37</v>
      </c>
    </row>
    <row r="42" spans="1:1" x14ac:dyDescent="0.15">
      <c r="A42" s="14" t="s">
        <v>38</v>
      </c>
    </row>
    <row r="43" spans="1:1" x14ac:dyDescent="0.15">
      <c r="A43" s="14" t="s">
        <v>39</v>
      </c>
    </row>
    <row r="44" spans="1:1" x14ac:dyDescent="0.15">
      <c r="A44" s="40"/>
    </row>
    <row r="45" spans="1:1" x14ac:dyDescent="0.15">
      <c r="A45" s="14" t="s">
        <v>40</v>
      </c>
    </row>
    <row r="46" spans="1:1" x14ac:dyDescent="0.15">
      <c r="A46" s="14" t="s">
        <v>41</v>
      </c>
    </row>
    <row r="47" spans="1:1" x14ac:dyDescent="0.15">
      <c r="A47" s="14" t="s">
        <v>42</v>
      </c>
    </row>
    <row r="48" spans="1:1" x14ac:dyDescent="0.15">
      <c r="A48" s="14" t="s">
        <v>43</v>
      </c>
    </row>
    <row r="49" spans="1:1" x14ac:dyDescent="0.15">
      <c r="A49" s="14" t="s">
        <v>44</v>
      </c>
    </row>
    <row r="50" spans="1:1" x14ac:dyDescent="0.15">
      <c r="A50" s="14" t="s">
        <v>45</v>
      </c>
    </row>
    <row r="51" spans="1:1" x14ac:dyDescent="0.15">
      <c r="A51" s="14" t="s">
        <v>46</v>
      </c>
    </row>
    <row r="52" spans="1:1" x14ac:dyDescent="0.15">
      <c r="A52" s="14" t="s">
        <v>47</v>
      </c>
    </row>
    <row r="53" spans="1:1" x14ac:dyDescent="0.15">
      <c r="A53" s="14" t="s">
        <v>48</v>
      </c>
    </row>
    <row r="54" spans="1:1" x14ac:dyDescent="0.15">
      <c r="A54" s="14" t="s">
        <v>49</v>
      </c>
    </row>
    <row r="55" spans="1:1" x14ac:dyDescent="0.15">
      <c r="A55" s="14" t="s">
        <v>50</v>
      </c>
    </row>
    <row r="56" spans="1:1" x14ac:dyDescent="0.15">
      <c r="A56" s="14" t="s">
        <v>51</v>
      </c>
    </row>
    <row r="57" spans="1:1" x14ac:dyDescent="0.15">
      <c r="A57" s="14" t="s">
        <v>52</v>
      </c>
    </row>
    <row r="58" spans="1:1" x14ac:dyDescent="0.15">
      <c r="A58" s="14" t="s">
        <v>53</v>
      </c>
    </row>
    <row r="59" spans="1:1" x14ac:dyDescent="0.15">
      <c r="A59" s="14" t="s">
        <v>54</v>
      </c>
    </row>
    <row r="60" spans="1:1" x14ac:dyDescent="0.15">
      <c r="A60" s="14" t="s">
        <v>55</v>
      </c>
    </row>
    <row r="61" spans="1:1" x14ac:dyDescent="0.15">
      <c r="A61" s="14" t="s">
        <v>56</v>
      </c>
    </row>
    <row r="62" spans="1:1" x14ac:dyDescent="0.15">
      <c r="A62" s="14" t="s">
        <v>57</v>
      </c>
    </row>
    <row r="63" spans="1:1" x14ac:dyDescent="0.15">
      <c r="A63" s="14" t="s">
        <v>58</v>
      </c>
    </row>
    <row r="64" spans="1:1" x14ac:dyDescent="0.15">
      <c r="A64" s="14" t="s">
        <v>59</v>
      </c>
    </row>
    <row r="65" spans="1:1" x14ac:dyDescent="0.15">
      <c r="A65" s="14" t="s">
        <v>60</v>
      </c>
    </row>
    <row r="66" spans="1:1" x14ac:dyDescent="0.15">
      <c r="A66" s="14" t="s">
        <v>61</v>
      </c>
    </row>
    <row r="67" spans="1:1" x14ac:dyDescent="0.15">
      <c r="A67" s="14" t="s">
        <v>62</v>
      </c>
    </row>
    <row r="68" spans="1:1" x14ac:dyDescent="0.15">
      <c r="A68" s="14" t="s">
        <v>63</v>
      </c>
    </row>
    <row r="69" spans="1:1" x14ac:dyDescent="0.15">
      <c r="A69" s="14" t="s">
        <v>64</v>
      </c>
    </row>
    <row r="70" spans="1:1" x14ac:dyDescent="0.15">
      <c r="A70" s="14" t="s">
        <v>65</v>
      </c>
    </row>
    <row r="71" spans="1:1" x14ac:dyDescent="0.15">
      <c r="A71" s="14" t="s">
        <v>66</v>
      </c>
    </row>
    <row r="72" spans="1:1" x14ac:dyDescent="0.15">
      <c r="A72" s="14" t="s">
        <v>67</v>
      </c>
    </row>
    <row r="73" spans="1:1" x14ac:dyDescent="0.15">
      <c r="A73" s="14" t="s">
        <v>68</v>
      </c>
    </row>
    <row r="74" spans="1:1" x14ac:dyDescent="0.15">
      <c r="A74" s="14" t="s">
        <v>69</v>
      </c>
    </row>
    <row r="75" spans="1:1" x14ac:dyDescent="0.15">
      <c r="A75" s="14" t="s">
        <v>70</v>
      </c>
    </row>
    <row r="76" spans="1:1" x14ac:dyDescent="0.15">
      <c r="A76" s="40" t="s">
        <v>71</v>
      </c>
    </row>
    <row r="77" spans="1:1" x14ac:dyDescent="0.15">
      <c r="A77" s="5" t="s">
        <v>38</v>
      </c>
    </row>
    <row r="78" spans="1:1" x14ac:dyDescent="0.15">
      <c r="A78" s="5"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327C6-2103-4E4F-B052-99A83FD7E664}">
  <dimension ref="A1:H78"/>
  <sheetViews>
    <sheetView showGridLines="0" workbookViewId="0">
      <selection activeCell="D12" sqref="D12"/>
    </sheetView>
  </sheetViews>
  <sheetFormatPr baseColWidth="10" defaultRowHeight="14" x14ac:dyDescent="0.15"/>
  <cols>
    <col min="1" max="1" width="106.1640625" style="5" bestFit="1" customWidth="1"/>
    <col min="2" max="3" width="10.83203125" style="5"/>
    <col min="4" max="4" width="26.1640625" style="5" bestFit="1" customWidth="1"/>
    <col min="5" max="5" width="5.6640625" style="5" bestFit="1" customWidth="1"/>
    <col min="6" max="6" width="5.83203125" style="5" bestFit="1" customWidth="1"/>
    <col min="7" max="7" width="6.83203125" style="5" bestFit="1" customWidth="1"/>
    <col min="8" max="16384" width="10.83203125" style="5"/>
  </cols>
  <sheetData>
    <row r="1" spans="1:8" x14ac:dyDescent="0.15">
      <c r="A1" s="40" t="s">
        <v>72</v>
      </c>
    </row>
    <row r="2" spans="1:8" x14ac:dyDescent="0.15">
      <c r="A2" s="40"/>
    </row>
    <row r="3" spans="1:8" x14ac:dyDescent="0.15">
      <c r="A3" s="40" t="s">
        <v>1</v>
      </c>
    </row>
    <row r="4" spans="1:8" x14ac:dyDescent="0.15">
      <c r="A4" s="40"/>
      <c r="D4" s="40" t="s">
        <v>203</v>
      </c>
      <c r="E4" s="40"/>
      <c r="F4" s="40"/>
      <c r="G4" s="40"/>
      <c r="H4" s="40"/>
    </row>
    <row r="5" spans="1:8" x14ac:dyDescent="0.15">
      <c r="A5" s="40" t="s">
        <v>2</v>
      </c>
      <c r="D5" s="40" t="s">
        <v>201</v>
      </c>
      <c r="E5" s="40" t="s">
        <v>196</v>
      </c>
      <c r="F5" s="41" t="s">
        <v>199</v>
      </c>
      <c r="G5" s="40" t="s">
        <v>197</v>
      </c>
      <c r="H5" s="40" t="s">
        <v>198</v>
      </c>
    </row>
    <row r="6" spans="1:8" x14ac:dyDescent="0.15">
      <c r="A6" s="40" t="s">
        <v>3</v>
      </c>
      <c r="D6" s="40" t="s">
        <v>200</v>
      </c>
      <c r="E6" s="14">
        <f>3150+1017</f>
        <v>4167</v>
      </c>
      <c r="F6" s="14">
        <f>657+431</f>
        <v>1088</v>
      </c>
      <c r="G6" s="14">
        <f>141+79</f>
        <v>220</v>
      </c>
      <c r="H6" s="14">
        <f>25+12+12</f>
        <v>49</v>
      </c>
    </row>
    <row r="7" spans="1:8" x14ac:dyDescent="0.15">
      <c r="A7" s="40" t="s">
        <v>4</v>
      </c>
    </row>
    <row r="8" spans="1:8" x14ac:dyDescent="0.15">
      <c r="A8" s="40" t="s">
        <v>5</v>
      </c>
    </row>
    <row r="9" spans="1:8" x14ac:dyDescent="0.15">
      <c r="A9" s="14"/>
    </row>
    <row r="10" spans="1:8" x14ac:dyDescent="0.15">
      <c r="A10" s="14" t="s">
        <v>73</v>
      </c>
    </row>
    <row r="11" spans="1:8" x14ac:dyDescent="0.15">
      <c r="A11" s="14" t="s">
        <v>74</v>
      </c>
    </row>
    <row r="12" spans="1:8" x14ac:dyDescent="0.15">
      <c r="A12" s="14" t="s">
        <v>75</v>
      </c>
    </row>
    <row r="13" spans="1:8" x14ac:dyDescent="0.15">
      <c r="A13" s="14" t="s">
        <v>76</v>
      </c>
    </row>
    <row r="14" spans="1:8" x14ac:dyDescent="0.15">
      <c r="A14" s="14" t="s">
        <v>77</v>
      </c>
    </row>
    <row r="15" spans="1:8" x14ac:dyDescent="0.15">
      <c r="A15" s="14" t="s">
        <v>78</v>
      </c>
    </row>
    <row r="16" spans="1:8" x14ac:dyDescent="0.15">
      <c r="A16" s="14" t="s">
        <v>79</v>
      </c>
    </row>
    <row r="17" spans="1:1" x14ac:dyDescent="0.15">
      <c r="A17" s="14" t="s">
        <v>80</v>
      </c>
    </row>
    <row r="18" spans="1:1" x14ac:dyDescent="0.15">
      <c r="A18" s="14" t="s">
        <v>81</v>
      </c>
    </row>
    <row r="19" spans="1:1" x14ac:dyDescent="0.15">
      <c r="A19" s="14" t="s">
        <v>82</v>
      </c>
    </row>
    <row r="20" spans="1:1" x14ac:dyDescent="0.15">
      <c r="A20" s="14" t="s">
        <v>83</v>
      </c>
    </row>
    <row r="21" spans="1:1" x14ac:dyDescent="0.15">
      <c r="A21" s="14" t="s">
        <v>84</v>
      </c>
    </row>
    <row r="22" spans="1:1" x14ac:dyDescent="0.15">
      <c r="A22" s="14" t="s">
        <v>85</v>
      </c>
    </row>
    <row r="23" spans="1:1" x14ac:dyDescent="0.15">
      <c r="A23" s="14" t="s">
        <v>86</v>
      </c>
    </row>
    <row r="24" spans="1:1" x14ac:dyDescent="0.15">
      <c r="A24" s="14" t="s">
        <v>87</v>
      </c>
    </row>
    <row r="25" spans="1:1" x14ac:dyDescent="0.15">
      <c r="A25" s="14" t="s">
        <v>88</v>
      </c>
    </row>
    <row r="26" spans="1:1" x14ac:dyDescent="0.15">
      <c r="A26" s="14" t="s">
        <v>89</v>
      </c>
    </row>
    <row r="27" spans="1:1" x14ac:dyDescent="0.15">
      <c r="A27" s="14" t="s">
        <v>90</v>
      </c>
    </row>
    <row r="28" spans="1:1" x14ac:dyDescent="0.15">
      <c r="A28" s="14" t="s">
        <v>91</v>
      </c>
    </row>
    <row r="29" spans="1:1" x14ac:dyDescent="0.15">
      <c r="A29" s="14" t="s">
        <v>92</v>
      </c>
    </row>
    <row r="30" spans="1:1" x14ac:dyDescent="0.15">
      <c r="A30" s="14" t="s">
        <v>93</v>
      </c>
    </row>
    <row r="31" spans="1:1" x14ac:dyDescent="0.15">
      <c r="A31" s="14" t="s">
        <v>94</v>
      </c>
    </row>
    <row r="32" spans="1:1" x14ac:dyDescent="0.15">
      <c r="A32" s="14" t="s">
        <v>95</v>
      </c>
    </row>
    <row r="33" spans="1:1" x14ac:dyDescent="0.15">
      <c r="A33" s="14" t="s">
        <v>96</v>
      </c>
    </row>
    <row r="34" spans="1:1" x14ac:dyDescent="0.15">
      <c r="A34" s="14" t="s">
        <v>97</v>
      </c>
    </row>
    <row r="35" spans="1:1" x14ac:dyDescent="0.15">
      <c r="A35" s="14" t="s">
        <v>98</v>
      </c>
    </row>
    <row r="36" spans="1:1" x14ac:dyDescent="0.15">
      <c r="A36" s="14" t="s">
        <v>99</v>
      </c>
    </row>
    <row r="37" spans="1:1" x14ac:dyDescent="0.15">
      <c r="A37" s="14" t="s">
        <v>100</v>
      </c>
    </row>
    <row r="38" spans="1:1" x14ac:dyDescent="0.15">
      <c r="A38" s="14" t="s">
        <v>101</v>
      </c>
    </row>
    <row r="39" spans="1:1" x14ac:dyDescent="0.15">
      <c r="A39" s="14" t="s">
        <v>102</v>
      </c>
    </row>
    <row r="40" spans="1:1" x14ac:dyDescent="0.15">
      <c r="A40" s="14" t="s">
        <v>103</v>
      </c>
    </row>
    <row r="41" spans="1:1" x14ac:dyDescent="0.15">
      <c r="A41" s="14" t="s">
        <v>104</v>
      </c>
    </row>
    <row r="42" spans="1:1" x14ac:dyDescent="0.15">
      <c r="A42" s="14" t="s">
        <v>38</v>
      </c>
    </row>
    <row r="43" spans="1:1" x14ac:dyDescent="0.15">
      <c r="A43" s="40" t="s">
        <v>39</v>
      </c>
    </row>
    <row r="44" spans="1:1" x14ac:dyDescent="0.15">
      <c r="A44" s="14"/>
    </row>
    <row r="45" spans="1:1" x14ac:dyDescent="0.15">
      <c r="A45" s="14" t="s">
        <v>105</v>
      </c>
    </row>
    <row r="46" spans="1:1" x14ac:dyDescent="0.15">
      <c r="A46" s="14" t="s">
        <v>106</v>
      </c>
    </row>
    <row r="47" spans="1:1" x14ac:dyDescent="0.15">
      <c r="A47" s="14" t="s">
        <v>107</v>
      </c>
    </row>
    <row r="48" spans="1:1" x14ac:dyDescent="0.15">
      <c r="A48" s="14" t="s">
        <v>108</v>
      </c>
    </row>
    <row r="49" spans="1:1" x14ac:dyDescent="0.15">
      <c r="A49" s="14" t="s">
        <v>109</v>
      </c>
    </row>
    <row r="50" spans="1:1" x14ac:dyDescent="0.15">
      <c r="A50" s="14" t="s">
        <v>110</v>
      </c>
    </row>
    <row r="51" spans="1:1" x14ac:dyDescent="0.15">
      <c r="A51" s="14" t="s">
        <v>111</v>
      </c>
    </row>
    <row r="52" spans="1:1" x14ac:dyDescent="0.15">
      <c r="A52" s="14" t="s">
        <v>112</v>
      </c>
    </row>
    <row r="53" spans="1:1" x14ac:dyDescent="0.15">
      <c r="A53" s="14" t="s">
        <v>113</v>
      </c>
    </row>
    <row r="54" spans="1:1" x14ac:dyDescent="0.15">
      <c r="A54" s="14" t="s">
        <v>114</v>
      </c>
    </row>
    <row r="55" spans="1:1" x14ac:dyDescent="0.15">
      <c r="A55" s="14" t="s">
        <v>115</v>
      </c>
    </row>
    <row r="56" spans="1:1" x14ac:dyDescent="0.15">
      <c r="A56" s="14" t="s">
        <v>116</v>
      </c>
    </row>
    <row r="57" spans="1:1" x14ac:dyDescent="0.15">
      <c r="A57" s="14" t="s">
        <v>117</v>
      </c>
    </row>
    <row r="58" spans="1:1" x14ac:dyDescent="0.15">
      <c r="A58" s="14" t="s">
        <v>118</v>
      </c>
    </row>
    <row r="59" spans="1:1" x14ac:dyDescent="0.15">
      <c r="A59" s="14" t="s">
        <v>119</v>
      </c>
    </row>
    <row r="60" spans="1:1" x14ac:dyDescent="0.15">
      <c r="A60" s="14" t="s">
        <v>120</v>
      </c>
    </row>
    <row r="61" spans="1:1" x14ac:dyDescent="0.15">
      <c r="A61" s="14" t="s">
        <v>121</v>
      </c>
    </row>
    <row r="62" spans="1:1" x14ac:dyDescent="0.15">
      <c r="A62" s="14" t="s">
        <v>122</v>
      </c>
    </row>
    <row r="63" spans="1:1" x14ac:dyDescent="0.15">
      <c r="A63" s="14" t="s">
        <v>123</v>
      </c>
    </row>
    <row r="64" spans="1:1" x14ac:dyDescent="0.15">
      <c r="A64" s="14" t="s">
        <v>124</v>
      </c>
    </row>
    <row r="65" spans="1:1" x14ac:dyDescent="0.15">
      <c r="A65" s="14" t="s">
        <v>125</v>
      </c>
    </row>
    <row r="66" spans="1:1" x14ac:dyDescent="0.15">
      <c r="A66" s="14" t="s">
        <v>126</v>
      </c>
    </row>
    <row r="67" spans="1:1" x14ac:dyDescent="0.15">
      <c r="A67" s="14" t="s">
        <v>127</v>
      </c>
    </row>
    <row r="68" spans="1:1" x14ac:dyDescent="0.15">
      <c r="A68" s="14" t="s">
        <v>128</v>
      </c>
    </row>
    <row r="69" spans="1:1" x14ac:dyDescent="0.15">
      <c r="A69" s="14" t="s">
        <v>129</v>
      </c>
    </row>
    <row r="70" spans="1:1" x14ac:dyDescent="0.15">
      <c r="A70" s="14" t="s">
        <v>130</v>
      </c>
    </row>
    <row r="71" spans="1:1" x14ac:dyDescent="0.15">
      <c r="A71" s="14" t="s">
        <v>131</v>
      </c>
    </row>
    <row r="72" spans="1:1" x14ac:dyDescent="0.15">
      <c r="A72" s="14" t="s">
        <v>132</v>
      </c>
    </row>
    <row r="73" spans="1:1" x14ac:dyDescent="0.15">
      <c r="A73" s="14" t="s">
        <v>133</v>
      </c>
    </row>
    <row r="74" spans="1:1" x14ac:dyDescent="0.15">
      <c r="A74" s="14" t="s">
        <v>134</v>
      </c>
    </row>
    <row r="75" spans="1:1" x14ac:dyDescent="0.15">
      <c r="A75" s="14" t="s">
        <v>135</v>
      </c>
    </row>
    <row r="76" spans="1:1" x14ac:dyDescent="0.15">
      <c r="A76" s="14" t="s">
        <v>136</v>
      </c>
    </row>
    <row r="77" spans="1:1" x14ac:dyDescent="0.15">
      <c r="A77" s="14" t="s">
        <v>38</v>
      </c>
    </row>
    <row r="78" spans="1:1" x14ac:dyDescent="0.15">
      <c r="A78" s="40"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8A5D0-3DBB-294F-B229-BCE723B2B3C1}">
  <dimension ref="A1:J100"/>
  <sheetViews>
    <sheetView showGridLines="0" topLeftCell="D1" workbookViewId="0">
      <selection activeCell="F14" sqref="F14"/>
    </sheetView>
  </sheetViews>
  <sheetFormatPr baseColWidth="10" defaultColWidth="28.33203125" defaultRowHeight="14" x14ac:dyDescent="0.15"/>
  <cols>
    <col min="1" max="1" width="36.33203125" style="17" bestFit="1" customWidth="1"/>
    <col min="2" max="2" width="35.1640625" style="17" bestFit="1" customWidth="1"/>
    <col min="3" max="3" width="7.83203125" style="17" bestFit="1" customWidth="1"/>
    <col min="4" max="4" width="125" style="17" bestFit="1" customWidth="1"/>
    <col min="5" max="5" width="11.1640625" style="17" bestFit="1" customWidth="1"/>
    <col min="6" max="6" width="29.83203125" style="17" bestFit="1" customWidth="1"/>
    <col min="7" max="8" width="31.83203125" style="17" bestFit="1" customWidth="1"/>
    <col min="9" max="9" width="32.83203125" style="17" bestFit="1" customWidth="1"/>
    <col min="10" max="10" width="30.1640625" style="17" bestFit="1" customWidth="1"/>
    <col min="11" max="11" width="27.6640625" style="17" customWidth="1"/>
    <col min="12" max="12" width="9.6640625" style="17" customWidth="1"/>
    <col min="13" max="13" width="25.6640625" style="17" customWidth="1"/>
    <col min="14" max="14" width="9.6640625" style="17" customWidth="1"/>
    <col min="15" max="16384" width="28.33203125" style="17"/>
  </cols>
  <sheetData>
    <row r="1" spans="1:10" ht="16" x14ac:dyDescent="0.15">
      <c r="A1" s="28" t="s">
        <v>189</v>
      </c>
      <c r="B1" s="29" t="s">
        <v>190</v>
      </c>
      <c r="C1" s="29" t="s">
        <v>187</v>
      </c>
      <c r="D1" s="29" t="s">
        <v>188</v>
      </c>
      <c r="E1" s="29" t="s">
        <v>139</v>
      </c>
      <c r="F1" s="29" t="s">
        <v>140</v>
      </c>
      <c r="G1" s="29" t="s">
        <v>141</v>
      </c>
      <c r="H1" s="29" t="s">
        <v>142</v>
      </c>
      <c r="I1" s="29" t="s">
        <v>143</v>
      </c>
      <c r="J1" s="30" t="s">
        <v>144</v>
      </c>
    </row>
    <row r="2" spans="1:10" ht="16" x14ac:dyDescent="0.15">
      <c r="A2" s="18" t="s">
        <v>145</v>
      </c>
      <c r="B2" s="19" t="s">
        <v>146</v>
      </c>
      <c r="C2" s="19">
        <v>2022</v>
      </c>
      <c r="D2" s="19" t="s">
        <v>138</v>
      </c>
      <c r="E2" s="20">
        <v>32251876</v>
      </c>
      <c r="F2" s="20">
        <v>30393757</v>
      </c>
      <c r="G2" s="20">
        <v>1037430</v>
      </c>
      <c r="H2" s="20">
        <v>525408</v>
      </c>
      <c r="I2" s="20">
        <v>242846</v>
      </c>
      <c r="J2" s="21">
        <v>52433</v>
      </c>
    </row>
    <row r="3" spans="1:10" ht="16" x14ac:dyDescent="0.15">
      <c r="A3" s="18" t="s">
        <v>145</v>
      </c>
      <c r="B3" s="19" t="s">
        <v>147</v>
      </c>
      <c r="C3" s="19">
        <v>2022</v>
      </c>
      <c r="D3" s="19" t="s">
        <v>138</v>
      </c>
      <c r="E3" s="20">
        <v>160424218</v>
      </c>
      <c r="F3" s="20">
        <v>48632916</v>
      </c>
      <c r="G3" s="20">
        <v>13958529</v>
      </c>
      <c r="H3" s="20">
        <v>15876234</v>
      </c>
      <c r="I3" s="20">
        <v>24000000</v>
      </c>
      <c r="J3" s="21">
        <v>60000000</v>
      </c>
    </row>
    <row r="4" spans="1:10" ht="16" x14ac:dyDescent="0.15">
      <c r="A4" s="18" t="s">
        <v>145</v>
      </c>
      <c r="B4" s="19" t="s">
        <v>149</v>
      </c>
      <c r="C4" s="19">
        <v>2022</v>
      </c>
      <c r="D4" s="19" t="s">
        <v>138</v>
      </c>
      <c r="E4" s="20">
        <v>5</v>
      </c>
      <c r="F4" s="20">
        <v>2</v>
      </c>
      <c r="G4" s="20">
        <v>13</v>
      </c>
      <c r="H4" s="20">
        <v>30</v>
      </c>
      <c r="I4" s="20">
        <v>99</v>
      </c>
      <c r="J4" s="21">
        <v>1144</v>
      </c>
    </row>
    <row r="5" spans="1:10" ht="16" x14ac:dyDescent="0.15">
      <c r="A5" s="18" t="s">
        <v>150</v>
      </c>
      <c r="B5" s="19" t="s">
        <v>146</v>
      </c>
      <c r="C5" s="19">
        <v>2022</v>
      </c>
      <c r="D5" s="19" t="s">
        <v>138</v>
      </c>
      <c r="E5" s="20">
        <v>888925</v>
      </c>
      <c r="F5" s="20">
        <v>853531</v>
      </c>
      <c r="G5" s="20">
        <v>17622</v>
      </c>
      <c r="H5" s="20">
        <v>10533</v>
      </c>
      <c r="I5" s="20">
        <v>5747</v>
      </c>
      <c r="J5" s="21">
        <v>1492</v>
      </c>
    </row>
    <row r="6" spans="1:10" ht="16" x14ac:dyDescent="0.15">
      <c r="A6" s="18" t="s">
        <v>150</v>
      </c>
      <c r="B6" s="19" t="s">
        <v>147</v>
      </c>
      <c r="C6" s="19">
        <v>2022</v>
      </c>
      <c r="D6" s="19" t="s">
        <v>138</v>
      </c>
      <c r="E6" s="20">
        <v>3883762</v>
      </c>
      <c r="F6" s="20">
        <v>1228041</v>
      </c>
      <c r="G6" s="20">
        <v>234473</v>
      </c>
      <c r="H6" s="20">
        <v>321556</v>
      </c>
      <c r="I6" s="20">
        <v>584303</v>
      </c>
      <c r="J6" s="21">
        <v>1515389</v>
      </c>
    </row>
    <row r="7" spans="1:10" ht="16" x14ac:dyDescent="0.15">
      <c r="A7" s="18" t="s">
        <v>150</v>
      </c>
      <c r="B7" s="19" t="s">
        <v>149</v>
      </c>
      <c r="C7" s="19">
        <v>2022</v>
      </c>
      <c r="D7" s="19" t="s">
        <v>138</v>
      </c>
      <c r="E7" s="20">
        <v>4</v>
      </c>
      <c r="F7" s="20">
        <v>1</v>
      </c>
      <c r="G7" s="20">
        <v>13</v>
      </c>
      <c r="H7" s="20">
        <v>31</v>
      </c>
      <c r="I7" s="20">
        <v>102</v>
      </c>
      <c r="J7" s="21">
        <v>1016</v>
      </c>
    </row>
    <row r="8" spans="1:10" ht="16" x14ac:dyDescent="0.15">
      <c r="A8" s="18" t="s">
        <v>151</v>
      </c>
      <c r="B8" s="19" t="s">
        <v>146</v>
      </c>
      <c r="C8" s="19">
        <v>2022</v>
      </c>
      <c r="D8" s="19" t="s">
        <v>138</v>
      </c>
      <c r="E8" s="20">
        <v>394135</v>
      </c>
      <c r="F8" s="20">
        <v>364391</v>
      </c>
      <c r="G8" s="20">
        <v>15412</v>
      </c>
      <c r="H8" s="20">
        <v>9005</v>
      </c>
      <c r="I8" s="20">
        <v>4560</v>
      </c>
      <c r="J8" s="21">
        <v>767</v>
      </c>
    </row>
    <row r="9" spans="1:10" ht="16" x14ac:dyDescent="0.15">
      <c r="A9" s="18" t="s">
        <v>151</v>
      </c>
      <c r="B9" s="19" t="s">
        <v>147</v>
      </c>
      <c r="C9" s="19">
        <v>2022</v>
      </c>
      <c r="D9" s="19" t="s">
        <v>138</v>
      </c>
      <c r="E9" s="20">
        <v>2165657</v>
      </c>
      <c r="F9" s="20">
        <v>684847</v>
      </c>
      <c r="G9" s="20">
        <v>205847</v>
      </c>
      <c r="H9" s="20">
        <v>269442</v>
      </c>
      <c r="I9" s="20">
        <v>443953</v>
      </c>
      <c r="J9" s="21">
        <v>561568</v>
      </c>
    </row>
    <row r="10" spans="1:10" ht="16" x14ac:dyDescent="0.15">
      <c r="A10" s="18" t="s">
        <v>151</v>
      </c>
      <c r="B10" s="19" t="s">
        <v>149</v>
      </c>
      <c r="C10" s="19">
        <v>2022</v>
      </c>
      <c r="D10" s="19" t="s">
        <v>138</v>
      </c>
      <c r="E10" s="20">
        <v>5</v>
      </c>
      <c r="F10" s="20">
        <v>2</v>
      </c>
      <c r="G10" s="20">
        <v>13</v>
      </c>
      <c r="H10" s="20">
        <v>30</v>
      </c>
      <c r="I10" s="20">
        <v>97</v>
      </c>
      <c r="J10" s="21">
        <v>732</v>
      </c>
    </row>
    <row r="11" spans="1:10" ht="16" x14ac:dyDescent="0.15">
      <c r="A11" s="18" t="s">
        <v>152</v>
      </c>
      <c r="B11" s="19" t="s">
        <v>146</v>
      </c>
      <c r="C11" s="19">
        <v>2022</v>
      </c>
      <c r="D11" s="19" t="s">
        <v>138</v>
      </c>
      <c r="E11" s="20">
        <v>1292436</v>
      </c>
      <c r="F11" s="20">
        <v>1245891</v>
      </c>
      <c r="G11" s="20">
        <v>23279</v>
      </c>
      <c r="H11" s="20">
        <v>13973</v>
      </c>
      <c r="I11" s="20">
        <v>7526</v>
      </c>
      <c r="J11" s="21">
        <v>1767</v>
      </c>
    </row>
    <row r="12" spans="1:10" ht="16" x14ac:dyDescent="0.15">
      <c r="A12" s="18" t="s">
        <v>152</v>
      </c>
      <c r="B12" s="19" t="s">
        <v>147</v>
      </c>
      <c r="C12" s="19">
        <v>2022</v>
      </c>
      <c r="D12" s="19" t="s">
        <v>138</v>
      </c>
      <c r="E12" s="20">
        <v>4230462</v>
      </c>
      <c r="F12" s="20">
        <v>1406846</v>
      </c>
      <c r="G12" s="20">
        <v>317065</v>
      </c>
      <c r="H12" s="20">
        <v>416423</v>
      </c>
      <c r="I12" s="20">
        <v>768742</v>
      </c>
      <c r="J12" s="21">
        <v>1321387</v>
      </c>
    </row>
    <row r="13" spans="1:10" ht="16" x14ac:dyDescent="0.15">
      <c r="A13" s="18" t="s">
        <v>152</v>
      </c>
      <c r="B13" s="19" t="s">
        <v>149</v>
      </c>
      <c r="C13" s="19">
        <v>2022</v>
      </c>
      <c r="D13" s="19" t="s">
        <v>138</v>
      </c>
      <c r="E13" s="20">
        <v>3</v>
      </c>
      <c r="F13" s="20">
        <v>1</v>
      </c>
      <c r="G13" s="20">
        <v>14</v>
      </c>
      <c r="H13" s="20">
        <v>30</v>
      </c>
      <c r="I13" s="20">
        <v>102</v>
      </c>
      <c r="J13" s="21">
        <v>748</v>
      </c>
    </row>
    <row r="14" spans="1:10" ht="16" x14ac:dyDescent="0.15">
      <c r="A14" s="18" t="s">
        <v>153</v>
      </c>
      <c r="B14" s="19" t="s">
        <v>146</v>
      </c>
      <c r="C14" s="19">
        <v>2022</v>
      </c>
      <c r="D14" s="19" t="s">
        <v>138</v>
      </c>
      <c r="E14" s="20">
        <v>380208</v>
      </c>
      <c r="F14" s="20">
        <v>348601</v>
      </c>
      <c r="G14" s="20">
        <v>15727</v>
      </c>
      <c r="H14" s="20">
        <v>10133</v>
      </c>
      <c r="I14" s="20">
        <v>4855</v>
      </c>
      <c r="J14" s="21">
        <v>892</v>
      </c>
    </row>
    <row r="15" spans="1:10" ht="16" x14ac:dyDescent="0.15">
      <c r="A15" s="18" t="s">
        <v>153</v>
      </c>
      <c r="B15" s="19" t="s">
        <v>147</v>
      </c>
      <c r="C15" s="19">
        <v>2022</v>
      </c>
      <c r="D15" s="19" t="s">
        <v>138</v>
      </c>
      <c r="E15" s="20">
        <v>2217600</v>
      </c>
      <c r="F15" s="20">
        <v>442856</v>
      </c>
      <c r="G15" s="20">
        <v>212006</v>
      </c>
      <c r="H15" s="20">
        <v>304168</v>
      </c>
      <c r="I15" s="20">
        <v>471682</v>
      </c>
      <c r="J15" s="21">
        <v>786888</v>
      </c>
    </row>
    <row r="16" spans="1:10" ht="16" x14ac:dyDescent="0.15">
      <c r="A16" s="18" t="s">
        <v>153</v>
      </c>
      <c r="B16" s="19" t="s">
        <v>149</v>
      </c>
      <c r="C16" s="19">
        <v>2022</v>
      </c>
      <c r="D16" s="19" t="s">
        <v>138</v>
      </c>
      <c r="E16" s="20">
        <v>6</v>
      </c>
      <c r="F16" s="20">
        <v>1</v>
      </c>
      <c r="G16" s="20">
        <v>13</v>
      </c>
      <c r="H16" s="20">
        <v>30</v>
      </c>
      <c r="I16" s="20">
        <v>97</v>
      </c>
      <c r="J16" s="21">
        <v>882</v>
      </c>
    </row>
    <row r="17" spans="1:10" ht="16" x14ac:dyDescent="0.15">
      <c r="A17" s="18" t="s">
        <v>154</v>
      </c>
      <c r="B17" s="19" t="s">
        <v>146</v>
      </c>
      <c r="C17" s="19">
        <v>2022</v>
      </c>
      <c r="D17" s="19" t="s">
        <v>138</v>
      </c>
      <c r="E17" s="20">
        <v>3159716</v>
      </c>
      <c r="F17" s="20">
        <v>2652848</v>
      </c>
      <c r="G17" s="20">
        <v>297133</v>
      </c>
      <c r="H17" s="20">
        <v>132773</v>
      </c>
      <c r="I17" s="20">
        <v>62701</v>
      </c>
      <c r="J17" s="21">
        <v>14260</v>
      </c>
    </row>
    <row r="18" spans="1:10" ht="16" x14ac:dyDescent="0.15">
      <c r="A18" s="18" t="s">
        <v>154</v>
      </c>
      <c r="B18" s="19" t="s">
        <v>147</v>
      </c>
      <c r="C18" s="19">
        <v>2022</v>
      </c>
      <c r="D18" s="19" t="s">
        <v>138</v>
      </c>
      <c r="E18" s="20">
        <v>38715794</v>
      </c>
      <c r="F18" s="20">
        <v>7802203</v>
      </c>
      <c r="G18" s="20">
        <v>3937585</v>
      </c>
      <c r="H18" s="20">
        <v>3993566</v>
      </c>
      <c r="I18" s="20">
        <v>6132076</v>
      </c>
      <c r="J18" s="21">
        <v>16850364</v>
      </c>
    </row>
    <row r="19" spans="1:10" ht="16" x14ac:dyDescent="0.15">
      <c r="A19" s="18" t="s">
        <v>154</v>
      </c>
      <c r="B19" s="19" t="s">
        <v>149</v>
      </c>
      <c r="C19" s="19">
        <v>2022</v>
      </c>
      <c r="D19" s="19" t="s">
        <v>138</v>
      </c>
      <c r="E19" s="20">
        <v>12</v>
      </c>
      <c r="F19" s="20">
        <v>3</v>
      </c>
      <c r="G19" s="20">
        <v>13</v>
      </c>
      <c r="H19" s="20">
        <v>30</v>
      </c>
      <c r="I19" s="20">
        <v>98</v>
      </c>
      <c r="J19" s="21">
        <v>1182</v>
      </c>
    </row>
    <row r="20" spans="1:10" ht="16" x14ac:dyDescent="0.15">
      <c r="A20" s="18" t="s">
        <v>155</v>
      </c>
      <c r="B20" s="19" t="s">
        <v>146</v>
      </c>
      <c r="C20" s="19">
        <v>2022</v>
      </c>
      <c r="D20" s="19" t="s">
        <v>138</v>
      </c>
      <c r="E20" s="20">
        <v>141785</v>
      </c>
      <c r="F20" s="20">
        <v>134157</v>
      </c>
      <c r="G20" s="20">
        <v>3946</v>
      </c>
      <c r="H20" s="20">
        <v>2428</v>
      </c>
      <c r="I20" s="20">
        <v>1077</v>
      </c>
      <c r="J20" s="21">
        <v>177</v>
      </c>
    </row>
    <row r="21" spans="1:10" ht="16" x14ac:dyDescent="0.15">
      <c r="A21" s="18" t="s">
        <v>155</v>
      </c>
      <c r="B21" s="19" t="s">
        <v>147</v>
      </c>
      <c r="C21" s="19">
        <v>2022</v>
      </c>
      <c r="D21" s="19" t="s">
        <v>138</v>
      </c>
      <c r="E21" s="20">
        <v>543373</v>
      </c>
      <c r="F21" s="20">
        <v>210167</v>
      </c>
      <c r="G21" s="20">
        <v>52922</v>
      </c>
      <c r="H21" s="20">
        <v>71455</v>
      </c>
      <c r="I21" s="20">
        <v>108156</v>
      </c>
      <c r="J21" s="21">
        <v>100673</v>
      </c>
    </row>
    <row r="22" spans="1:10" ht="16" x14ac:dyDescent="0.15">
      <c r="A22" s="18" t="s">
        <v>155</v>
      </c>
      <c r="B22" s="19" t="s">
        <v>149</v>
      </c>
      <c r="C22" s="19">
        <v>2022</v>
      </c>
      <c r="D22" s="19" t="s">
        <v>138</v>
      </c>
      <c r="E22" s="20">
        <v>4</v>
      </c>
      <c r="F22" s="20">
        <v>2</v>
      </c>
      <c r="G22" s="20">
        <v>13</v>
      </c>
      <c r="H22" s="20">
        <v>29</v>
      </c>
      <c r="I22" s="20">
        <v>100</v>
      </c>
      <c r="J22" s="21">
        <v>569</v>
      </c>
    </row>
    <row r="23" spans="1:10" ht="16" x14ac:dyDescent="0.15">
      <c r="A23" s="18" t="s">
        <v>156</v>
      </c>
      <c r="B23" s="19" t="s">
        <v>146</v>
      </c>
      <c r="C23" s="19">
        <v>2022</v>
      </c>
      <c r="D23" s="19" t="s">
        <v>138</v>
      </c>
      <c r="E23" s="20">
        <v>389654</v>
      </c>
      <c r="F23" s="20">
        <v>359728</v>
      </c>
      <c r="G23" s="20">
        <v>15013</v>
      </c>
      <c r="H23" s="20">
        <v>9438</v>
      </c>
      <c r="I23" s="20">
        <v>4589</v>
      </c>
      <c r="J23" s="21">
        <v>886</v>
      </c>
    </row>
    <row r="24" spans="1:10" ht="16" x14ac:dyDescent="0.15">
      <c r="A24" s="18" t="s">
        <v>156</v>
      </c>
      <c r="B24" s="19" t="s">
        <v>147</v>
      </c>
      <c r="C24" s="19">
        <v>2022</v>
      </c>
      <c r="D24" s="19" t="s">
        <v>138</v>
      </c>
      <c r="E24" s="20">
        <v>2292598</v>
      </c>
      <c r="F24" s="20">
        <v>616986</v>
      </c>
      <c r="G24" s="20">
        <v>202593</v>
      </c>
      <c r="H24" s="20">
        <v>283712</v>
      </c>
      <c r="I24" s="20">
        <v>453709</v>
      </c>
      <c r="J24" s="21">
        <v>735598</v>
      </c>
    </row>
    <row r="25" spans="1:10" ht="16" x14ac:dyDescent="0.15">
      <c r="A25" s="18" t="s">
        <v>156</v>
      </c>
      <c r="B25" s="19" t="s">
        <v>149</v>
      </c>
      <c r="C25" s="19">
        <v>2022</v>
      </c>
      <c r="D25" s="19" t="s">
        <v>138</v>
      </c>
      <c r="E25" s="20">
        <v>6</v>
      </c>
      <c r="F25" s="20">
        <v>2</v>
      </c>
      <c r="G25" s="20">
        <v>13</v>
      </c>
      <c r="H25" s="20">
        <v>30</v>
      </c>
      <c r="I25" s="20">
        <v>99</v>
      </c>
      <c r="J25" s="21">
        <v>830</v>
      </c>
    </row>
    <row r="26" spans="1:10" ht="16" x14ac:dyDescent="0.15">
      <c r="A26" s="18" t="s">
        <v>157</v>
      </c>
      <c r="B26" s="19" t="s">
        <v>146</v>
      </c>
      <c r="C26" s="19">
        <v>2022</v>
      </c>
      <c r="D26" s="19" t="s">
        <v>138</v>
      </c>
      <c r="E26" s="20">
        <v>917441</v>
      </c>
      <c r="F26" s="20">
        <v>864934</v>
      </c>
      <c r="G26" s="20">
        <v>31502</v>
      </c>
      <c r="H26" s="20">
        <v>15407</v>
      </c>
      <c r="I26" s="20">
        <v>4942</v>
      </c>
      <c r="J26" s="21">
        <v>656</v>
      </c>
    </row>
    <row r="27" spans="1:10" ht="16" x14ac:dyDescent="0.15">
      <c r="A27" s="18" t="s">
        <v>157</v>
      </c>
      <c r="B27" s="19" t="s">
        <v>147</v>
      </c>
      <c r="C27" s="19">
        <v>2022</v>
      </c>
      <c r="D27" s="19" t="s">
        <v>138</v>
      </c>
      <c r="E27" s="20">
        <v>3408054</v>
      </c>
      <c r="F27" s="20">
        <v>1511684</v>
      </c>
      <c r="G27" s="20">
        <v>417745</v>
      </c>
      <c r="H27" s="20">
        <v>449851</v>
      </c>
      <c r="I27" s="20">
        <v>461859</v>
      </c>
      <c r="J27" s="21">
        <v>566915</v>
      </c>
    </row>
    <row r="28" spans="1:10" ht="16" x14ac:dyDescent="0.15">
      <c r="A28" s="18" t="s">
        <v>157</v>
      </c>
      <c r="B28" s="19" t="s">
        <v>149</v>
      </c>
      <c r="C28" s="19">
        <v>2022</v>
      </c>
      <c r="D28" s="19" t="s">
        <v>138</v>
      </c>
      <c r="E28" s="20">
        <v>4</v>
      </c>
      <c r="F28" s="20">
        <v>2</v>
      </c>
      <c r="G28" s="20">
        <v>13</v>
      </c>
      <c r="H28" s="20">
        <v>29</v>
      </c>
      <c r="I28" s="20">
        <v>93</v>
      </c>
      <c r="J28" s="21">
        <v>864</v>
      </c>
    </row>
    <row r="29" spans="1:10" ht="16" x14ac:dyDescent="0.15">
      <c r="A29" s="18" t="s">
        <v>158</v>
      </c>
      <c r="B29" s="19" t="s">
        <v>146</v>
      </c>
      <c r="C29" s="19">
        <v>2022</v>
      </c>
      <c r="D29" s="19" t="s">
        <v>138</v>
      </c>
      <c r="E29" s="20">
        <v>3451215</v>
      </c>
      <c r="F29" s="20">
        <v>3269522</v>
      </c>
      <c r="G29" s="20">
        <v>101712</v>
      </c>
      <c r="H29" s="20">
        <v>53524</v>
      </c>
      <c r="I29" s="20">
        <v>21779</v>
      </c>
      <c r="J29" s="21">
        <v>4677</v>
      </c>
    </row>
    <row r="30" spans="1:10" ht="16" x14ac:dyDescent="0.15">
      <c r="A30" s="18" t="s">
        <v>158</v>
      </c>
      <c r="B30" s="19" t="s">
        <v>147</v>
      </c>
      <c r="C30" s="19">
        <v>2022</v>
      </c>
      <c r="D30" s="19" t="s">
        <v>138</v>
      </c>
      <c r="E30" s="20">
        <v>15559404</v>
      </c>
      <c r="F30" s="20">
        <v>5293192</v>
      </c>
      <c r="G30" s="20">
        <v>1285847</v>
      </c>
      <c r="H30" s="20">
        <v>1570072</v>
      </c>
      <c r="I30" s="20">
        <v>2148263</v>
      </c>
      <c r="J30" s="21">
        <v>5262035</v>
      </c>
    </row>
    <row r="31" spans="1:10" ht="16" x14ac:dyDescent="0.15">
      <c r="A31" s="18" t="s">
        <v>158</v>
      </c>
      <c r="B31" s="19" t="s">
        <v>149</v>
      </c>
      <c r="C31" s="19">
        <v>2022</v>
      </c>
      <c r="D31" s="19" t="s">
        <v>138</v>
      </c>
      <c r="E31" s="20">
        <v>5</v>
      </c>
      <c r="F31" s="20">
        <v>2</v>
      </c>
      <c r="G31" s="20">
        <v>13</v>
      </c>
      <c r="H31" s="20">
        <v>29</v>
      </c>
      <c r="I31" s="20">
        <v>99</v>
      </c>
      <c r="J31" s="21">
        <v>1125</v>
      </c>
    </row>
    <row r="32" spans="1:10" ht="16" x14ac:dyDescent="0.15">
      <c r="A32" s="18" t="s">
        <v>159</v>
      </c>
      <c r="B32" s="19" t="s">
        <v>146</v>
      </c>
      <c r="C32" s="19">
        <v>2022</v>
      </c>
      <c r="D32" s="19" t="s">
        <v>138</v>
      </c>
      <c r="E32" s="20">
        <v>4906972</v>
      </c>
      <c r="F32" s="20">
        <v>4718929</v>
      </c>
      <c r="G32" s="20">
        <v>103747</v>
      </c>
      <c r="H32" s="20">
        <v>53311</v>
      </c>
      <c r="I32" s="20">
        <v>24998</v>
      </c>
      <c r="J32" s="21">
        <v>5987</v>
      </c>
    </row>
    <row r="33" spans="1:10" ht="16" x14ac:dyDescent="0.15">
      <c r="A33" s="18" t="s">
        <v>159</v>
      </c>
      <c r="B33" s="19" t="s">
        <v>147</v>
      </c>
      <c r="C33" s="19">
        <v>2022</v>
      </c>
      <c r="D33" s="19" t="s">
        <v>138</v>
      </c>
      <c r="E33" s="20">
        <v>20478850</v>
      </c>
      <c r="F33" s="20">
        <v>5541957</v>
      </c>
      <c r="G33" s="20">
        <v>1420243</v>
      </c>
      <c r="H33" s="20">
        <v>1626021</v>
      </c>
      <c r="I33" s="20">
        <v>2492885</v>
      </c>
      <c r="J33" s="21">
        <v>9397745</v>
      </c>
    </row>
    <row r="34" spans="1:10" ht="16" x14ac:dyDescent="0.15">
      <c r="A34" s="18" t="s">
        <v>159</v>
      </c>
      <c r="B34" s="19" t="s">
        <v>149</v>
      </c>
      <c r="C34" s="19">
        <v>2022</v>
      </c>
      <c r="D34" s="19" t="s">
        <v>138</v>
      </c>
      <c r="E34" s="20">
        <v>4</v>
      </c>
      <c r="F34" s="20">
        <v>1</v>
      </c>
      <c r="G34" s="20">
        <v>14</v>
      </c>
      <c r="H34" s="20">
        <v>31</v>
      </c>
      <c r="I34" s="20">
        <v>100</v>
      </c>
      <c r="J34" s="21">
        <v>1570</v>
      </c>
    </row>
    <row r="35" spans="1:10" ht="16" x14ac:dyDescent="0.15">
      <c r="A35" s="18" t="s">
        <v>160</v>
      </c>
      <c r="B35" s="19" t="s">
        <v>146</v>
      </c>
      <c r="C35" s="19">
        <v>2022</v>
      </c>
      <c r="D35" s="19" t="s">
        <v>138</v>
      </c>
      <c r="E35" s="20">
        <v>227408</v>
      </c>
      <c r="F35" s="20">
        <v>211090</v>
      </c>
      <c r="G35" s="20">
        <v>9204</v>
      </c>
      <c r="H35" s="20">
        <v>4547</v>
      </c>
      <c r="I35" s="20">
        <v>2139</v>
      </c>
      <c r="J35" s="21">
        <v>428</v>
      </c>
    </row>
    <row r="36" spans="1:10" ht="16" x14ac:dyDescent="0.15">
      <c r="A36" s="18" t="s">
        <v>160</v>
      </c>
      <c r="B36" s="19" t="s">
        <v>147</v>
      </c>
      <c r="C36" s="19">
        <v>2022</v>
      </c>
      <c r="D36" s="19" t="s">
        <v>138</v>
      </c>
      <c r="E36" s="20">
        <v>1256179</v>
      </c>
      <c r="F36" s="20">
        <v>414509</v>
      </c>
      <c r="G36" s="20">
        <v>122682</v>
      </c>
      <c r="H36" s="20">
        <v>136859</v>
      </c>
      <c r="I36" s="20">
        <v>213456</v>
      </c>
      <c r="J36" s="21">
        <v>368673</v>
      </c>
    </row>
    <row r="37" spans="1:10" ht="16" x14ac:dyDescent="0.15">
      <c r="A37" s="18" t="s">
        <v>160</v>
      </c>
      <c r="B37" s="19" t="s">
        <v>149</v>
      </c>
      <c r="C37" s="19">
        <v>2022</v>
      </c>
      <c r="D37" s="19" t="s">
        <v>138</v>
      </c>
      <c r="E37" s="20">
        <v>6</v>
      </c>
      <c r="F37" s="20">
        <v>2</v>
      </c>
      <c r="G37" s="20">
        <v>13</v>
      </c>
      <c r="H37" s="20">
        <v>30</v>
      </c>
      <c r="I37" s="20">
        <v>100</v>
      </c>
      <c r="J37" s="21">
        <v>861</v>
      </c>
    </row>
    <row r="38" spans="1:10" ht="16" x14ac:dyDescent="0.15">
      <c r="A38" s="18" t="s">
        <v>161</v>
      </c>
      <c r="B38" s="19" t="s">
        <v>146</v>
      </c>
      <c r="C38" s="19">
        <v>2022</v>
      </c>
      <c r="D38" s="19" t="s">
        <v>138</v>
      </c>
      <c r="E38" s="20">
        <v>4587208</v>
      </c>
      <c r="F38" s="20">
        <v>4357946</v>
      </c>
      <c r="G38" s="20">
        <v>141001</v>
      </c>
      <c r="H38" s="20">
        <v>58548</v>
      </c>
      <c r="I38" s="20">
        <v>25207</v>
      </c>
      <c r="J38" s="21">
        <v>4506</v>
      </c>
    </row>
    <row r="39" spans="1:10" ht="16" x14ac:dyDescent="0.15">
      <c r="A39" s="18" t="s">
        <v>161</v>
      </c>
      <c r="B39" s="19" t="s">
        <v>147</v>
      </c>
      <c r="C39" s="19">
        <v>2022</v>
      </c>
      <c r="D39" s="19" t="s">
        <v>138</v>
      </c>
      <c r="E39" s="20">
        <v>18202887</v>
      </c>
      <c r="F39" s="20">
        <v>7613951</v>
      </c>
      <c r="G39" s="20">
        <v>1851653</v>
      </c>
      <c r="H39" s="20">
        <v>1733134</v>
      </c>
      <c r="I39" s="20">
        <v>2462076</v>
      </c>
      <c r="J39" s="21">
        <v>4542073</v>
      </c>
    </row>
    <row r="40" spans="1:10" ht="16" x14ac:dyDescent="0.15">
      <c r="A40" s="18" t="s">
        <v>161</v>
      </c>
      <c r="B40" s="19" t="s">
        <v>149</v>
      </c>
      <c r="C40" s="19">
        <v>2022</v>
      </c>
      <c r="D40" s="19" t="s">
        <v>138</v>
      </c>
      <c r="E40" s="20">
        <v>4</v>
      </c>
      <c r="F40" s="20">
        <v>2</v>
      </c>
      <c r="G40" s="20">
        <v>13</v>
      </c>
      <c r="H40" s="20">
        <v>30</v>
      </c>
      <c r="I40" s="20">
        <v>98</v>
      </c>
      <c r="J40" s="21">
        <v>1008</v>
      </c>
    </row>
    <row r="41" spans="1:10" ht="16" x14ac:dyDescent="0.15">
      <c r="A41" s="18" t="s">
        <v>162</v>
      </c>
      <c r="B41" s="19" t="s">
        <v>146</v>
      </c>
      <c r="C41" s="19">
        <v>2022</v>
      </c>
      <c r="D41" s="19" t="s">
        <v>138</v>
      </c>
      <c r="E41" s="20">
        <v>87628</v>
      </c>
      <c r="F41" s="20">
        <v>81989</v>
      </c>
      <c r="G41" s="20">
        <v>3214</v>
      </c>
      <c r="H41" s="20">
        <v>1579</v>
      </c>
      <c r="I41" s="20">
        <v>726</v>
      </c>
      <c r="J41" s="21">
        <v>120</v>
      </c>
    </row>
    <row r="42" spans="1:10" ht="16" x14ac:dyDescent="0.15">
      <c r="A42" s="18" t="s">
        <v>162</v>
      </c>
      <c r="B42" s="19" t="s">
        <v>147</v>
      </c>
      <c r="C42" s="19">
        <v>2022</v>
      </c>
      <c r="D42" s="19" t="s">
        <v>138</v>
      </c>
      <c r="E42" s="20">
        <v>378199</v>
      </c>
      <c r="F42" s="20">
        <v>150623</v>
      </c>
      <c r="G42" s="20">
        <v>42158</v>
      </c>
      <c r="H42" s="20">
        <v>46092</v>
      </c>
      <c r="I42" s="20">
        <v>69386</v>
      </c>
      <c r="J42" s="21">
        <v>69940</v>
      </c>
    </row>
    <row r="43" spans="1:10" ht="16" x14ac:dyDescent="0.15">
      <c r="A43" s="18" t="s">
        <v>162</v>
      </c>
      <c r="B43" s="19" t="s">
        <v>149</v>
      </c>
      <c r="C43" s="19">
        <v>2022</v>
      </c>
      <c r="D43" s="19" t="s">
        <v>138</v>
      </c>
      <c r="E43" s="20">
        <v>4</v>
      </c>
      <c r="F43" s="20">
        <v>2</v>
      </c>
      <c r="G43" s="20">
        <v>13</v>
      </c>
      <c r="H43" s="20">
        <v>29</v>
      </c>
      <c r="I43" s="20">
        <v>96</v>
      </c>
      <c r="J43" s="21">
        <v>583</v>
      </c>
    </row>
    <row r="44" spans="1:10" ht="16" x14ac:dyDescent="0.15">
      <c r="A44" s="18" t="s">
        <v>163</v>
      </c>
      <c r="B44" s="19" t="s">
        <v>146</v>
      </c>
      <c r="C44" s="19">
        <v>2022</v>
      </c>
      <c r="D44" s="19" t="s">
        <v>138</v>
      </c>
      <c r="E44" s="20">
        <v>145441</v>
      </c>
      <c r="F44" s="20">
        <v>135205</v>
      </c>
      <c r="G44" s="20">
        <v>5357</v>
      </c>
      <c r="H44" s="20">
        <v>3134</v>
      </c>
      <c r="I44" s="20">
        <v>1507</v>
      </c>
      <c r="J44" s="21">
        <v>238</v>
      </c>
    </row>
    <row r="45" spans="1:10" ht="16" x14ac:dyDescent="0.15">
      <c r="A45" s="18" t="s">
        <v>163</v>
      </c>
      <c r="B45" s="19" t="s">
        <v>147</v>
      </c>
      <c r="C45" s="19">
        <v>2022</v>
      </c>
      <c r="D45" s="19" t="s">
        <v>138</v>
      </c>
      <c r="E45" s="20">
        <v>684484</v>
      </c>
      <c r="F45" s="20">
        <v>214060</v>
      </c>
      <c r="G45" s="20">
        <v>71932</v>
      </c>
      <c r="H45" s="20">
        <v>94165</v>
      </c>
      <c r="I45" s="20">
        <v>146751</v>
      </c>
      <c r="J45" s="21">
        <v>157576</v>
      </c>
    </row>
    <row r="46" spans="1:10" ht="16" x14ac:dyDescent="0.15">
      <c r="A46" s="18" t="s">
        <v>163</v>
      </c>
      <c r="B46" s="19" t="s">
        <v>149</v>
      </c>
      <c r="C46" s="19">
        <v>2022</v>
      </c>
      <c r="D46" s="19" t="s">
        <v>138</v>
      </c>
      <c r="E46" s="20">
        <v>5</v>
      </c>
      <c r="F46" s="20">
        <v>2</v>
      </c>
      <c r="G46" s="20">
        <v>13</v>
      </c>
      <c r="H46" s="20">
        <v>30</v>
      </c>
      <c r="I46" s="20">
        <v>97</v>
      </c>
      <c r="J46" s="21">
        <v>662</v>
      </c>
    </row>
    <row r="47" spans="1:10" ht="16" x14ac:dyDescent="0.15">
      <c r="A47" s="18" t="s">
        <v>164</v>
      </c>
      <c r="B47" s="19" t="s">
        <v>146</v>
      </c>
      <c r="C47" s="19">
        <v>2022</v>
      </c>
      <c r="D47" s="19" t="s">
        <v>138</v>
      </c>
      <c r="E47" s="20">
        <v>329361</v>
      </c>
      <c r="F47" s="20">
        <v>313690</v>
      </c>
      <c r="G47" s="20">
        <v>7834</v>
      </c>
      <c r="H47" s="20">
        <v>4888</v>
      </c>
      <c r="I47" s="20">
        <v>2503</v>
      </c>
      <c r="J47" s="21">
        <v>446</v>
      </c>
    </row>
    <row r="48" spans="1:10" ht="16" x14ac:dyDescent="0.15">
      <c r="A48" s="18" t="s">
        <v>164</v>
      </c>
      <c r="B48" s="19" t="s">
        <v>147</v>
      </c>
      <c r="C48" s="19">
        <v>2022</v>
      </c>
      <c r="D48" s="19" t="s">
        <v>138</v>
      </c>
      <c r="E48" s="20">
        <v>1244463</v>
      </c>
      <c r="F48" s="20">
        <v>415610</v>
      </c>
      <c r="G48" s="20">
        <v>104849</v>
      </c>
      <c r="H48" s="20">
        <v>147540</v>
      </c>
      <c r="I48" s="20">
        <v>248503</v>
      </c>
      <c r="J48" s="21">
        <v>327961</v>
      </c>
    </row>
    <row r="49" spans="1:10" ht="16" x14ac:dyDescent="0.15">
      <c r="A49" s="18" t="s">
        <v>164</v>
      </c>
      <c r="B49" s="19" t="s">
        <v>149</v>
      </c>
      <c r="C49" s="19">
        <v>2022</v>
      </c>
      <c r="D49" s="19" t="s">
        <v>138</v>
      </c>
      <c r="E49" s="20">
        <v>4</v>
      </c>
      <c r="F49" s="20">
        <v>1</v>
      </c>
      <c r="G49" s="20">
        <v>13</v>
      </c>
      <c r="H49" s="20">
        <v>30</v>
      </c>
      <c r="I49" s="20">
        <v>99</v>
      </c>
      <c r="J49" s="21">
        <v>735</v>
      </c>
    </row>
    <row r="50" spans="1:10" ht="16" x14ac:dyDescent="0.15">
      <c r="A50" s="18" t="s">
        <v>165</v>
      </c>
      <c r="B50" s="19" t="s">
        <v>146</v>
      </c>
      <c r="C50" s="19">
        <v>2022</v>
      </c>
      <c r="D50" s="19" t="s">
        <v>138</v>
      </c>
      <c r="E50" s="20">
        <v>47108</v>
      </c>
      <c r="F50" s="20">
        <v>41525</v>
      </c>
      <c r="G50" s="20">
        <v>2716</v>
      </c>
      <c r="H50" s="20">
        <v>1694</v>
      </c>
      <c r="I50" s="20">
        <v>929</v>
      </c>
      <c r="J50" s="21">
        <v>244</v>
      </c>
    </row>
    <row r="51" spans="1:10" ht="16" x14ac:dyDescent="0.15">
      <c r="A51" s="18" t="s">
        <v>165</v>
      </c>
      <c r="B51" s="19" t="s">
        <v>147</v>
      </c>
      <c r="C51" s="19">
        <v>2022</v>
      </c>
      <c r="D51" s="19" t="s">
        <v>138</v>
      </c>
      <c r="E51" s="20">
        <v>393755</v>
      </c>
      <c r="F51" s="20">
        <v>64966</v>
      </c>
      <c r="G51" s="20">
        <v>36244</v>
      </c>
      <c r="H51" s="20">
        <v>51370</v>
      </c>
      <c r="I51" s="20">
        <v>93623</v>
      </c>
      <c r="J51" s="21">
        <v>147552</v>
      </c>
    </row>
    <row r="52" spans="1:10" ht="16" x14ac:dyDescent="0.15">
      <c r="A52" s="18" t="s">
        <v>165</v>
      </c>
      <c r="B52" s="19" t="s">
        <v>149</v>
      </c>
      <c r="C52" s="19">
        <v>2022</v>
      </c>
      <c r="D52" s="19" t="s">
        <v>138</v>
      </c>
      <c r="E52" s="20">
        <v>8</v>
      </c>
      <c r="F52" s="20">
        <v>2</v>
      </c>
      <c r="G52" s="20">
        <v>13</v>
      </c>
      <c r="H52" s="20">
        <v>30</v>
      </c>
      <c r="I52" s="20">
        <v>101</v>
      </c>
      <c r="J52" s="21">
        <v>605</v>
      </c>
    </row>
    <row r="53" spans="1:10" ht="16" x14ac:dyDescent="0.15">
      <c r="A53" s="18" t="s">
        <v>166</v>
      </c>
      <c r="B53" s="19" t="s">
        <v>146</v>
      </c>
      <c r="C53" s="19">
        <v>2022</v>
      </c>
      <c r="D53" s="19" t="s">
        <v>138</v>
      </c>
      <c r="E53" s="20">
        <v>976964</v>
      </c>
      <c r="F53" s="20">
        <v>939932</v>
      </c>
      <c r="G53" s="20">
        <v>20514</v>
      </c>
      <c r="H53" s="20">
        <v>10747</v>
      </c>
      <c r="I53" s="20">
        <v>4776</v>
      </c>
      <c r="J53" s="21">
        <v>995</v>
      </c>
    </row>
    <row r="54" spans="1:10" ht="16" x14ac:dyDescent="0.15">
      <c r="A54" s="18" t="s">
        <v>166</v>
      </c>
      <c r="B54" s="19" t="s">
        <v>147</v>
      </c>
      <c r="C54" s="19">
        <v>2022</v>
      </c>
      <c r="D54" s="19" t="s">
        <v>138</v>
      </c>
      <c r="E54" s="20">
        <v>3364251</v>
      </c>
      <c r="F54" s="20">
        <v>1385595</v>
      </c>
      <c r="G54" s="20">
        <v>272785</v>
      </c>
      <c r="H54" s="20">
        <v>317009</v>
      </c>
      <c r="I54" s="20">
        <v>467245</v>
      </c>
      <c r="J54" s="21">
        <v>921617</v>
      </c>
    </row>
    <row r="55" spans="1:10" ht="16" x14ac:dyDescent="0.15">
      <c r="A55" s="18" t="s">
        <v>166</v>
      </c>
      <c r="B55" s="19" t="s">
        <v>149</v>
      </c>
      <c r="C55" s="19">
        <v>2022</v>
      </c>
      <c r="D55" s="19" t="s">
        <v>138</v>
      </c>
      <c r="E55" s="20">
        <v>3</v>
      </c>
      <c r="F55" s="20">
        <v>1</v>
      </c>
      <c r="G55" s="20">
        <v>13</v>
      </c>
      <c r="H55" s="20">
        <v>29</v>
      </c>
      <c r="I55" s="20">
        <v>98</v>
      </c>
      <c r="J55" s="21">
        <v>926</v>
      </c>
    </row>
    <row r="56" spans="1:10" ht="16" x14ac:dyDescent="0.15">
      <c r="A56" s="18" t="s">
        <v>167</v>
      </c>
      <c r="B56" s="19" t="s">
        <v>146</v>
      </c>
      <c r="C56" s="19">
        <v>2022</v>
      </c>
      <c r="D56" s="19" t="s">
        <v>138</v>
      </c>
      <c r="E56" s="20">
        <v>51506</v>
      </c>
      <c r="F56" s="20">
        <v>48368</v>
      </c>
      <c r="G56" s="20">
        <v>1569</v>
      </c>
      <c r="H56" s="20">
        <v>968</v>
      </c>
      <c r="I56" s="20">
        <v>492</v>
      </c>
      <c r="J56" s="21">
        <v>109</v>
      </c>
    </row>
    <row r="57" spans="1:10" ht="16" x14ac:dyDescent="0.15">
      <c r="A57" s="18" t="s">
        <v>167</v>
      </c>
      <c r="B57" s="19" t="s">
        <v>147</v>
      </c>
      <c r="C57" s="19">
        <v>2022</v>
      </c>
      <c r="D57" s="19" t="s">
        <v>138</v>
      </c>
      <c r="E57" s="20">
        <v>237250</v>
      </c>
      <c r="F57" s="20">
        <v>76864</v>
      </c>
      <c r="G57" s="20">
        <v>21197</v>
      </c>
      <c r="H57" s="20">
        <v>29039</v>
      </c>
      <c r="I57" s="20">
        <v>49386</v>
      </c>
      <c r="J57" s="21">
        <v>60764</v>
      </c>
    </row>
    <row r="58" spans="1:10" ht="16" x14ac:dyDescent="0.15">
      <c r="A58" s="18" t="s">
        <v>167</v>
      </c>
      <c r="B58" s="19" t="s">
        <v>149</v>
      </c>
      <c r="C58" s="19">
        <v>2022</v>
      </c>
      <c r="D58" s="19" t="s">
        <v>138</v>
      </c>
      <c r="E58" s="20">
        <v>5</v>
      </c>
      <c r="F58" s="20">
        <v>2</v>
      </c>
      <c r="G58" s="20">
        <v>14</v>
      </c>
      <c r="H58" s="20">
        <v>30</v>
      </c>
      <c r="I58" s="20">
        <v>100</v>
      </c>
      <c r="J58" s="21">
        <v>557</v>
      </c>
    </row>
    <row r="59" spans="1:10" ht="16" x14ac:dyDescent="0.15">
      <c r="A59" s="18" t="s">
        <v>168</v>
      </c>
      <c r="B59" s="19" t="s">
        <v>146</v>
      </c>
      <c r="C59" s="19">
        <v>2022</v>
      </c>
      <c r="D59" s="19" t="s">
        <v>138</v>
      </c>
      <c r="E59" s="20">
        <v>2204281</v>
      </c>
      <c r="F59" s="20">
        <v>2137686</v>
      </c>
      <c r="G59" s="20">
        <v>33255</v>
      </c>
      <c r="H59" s="20">
        <v>19991</v>
      </c>
      <c r="I59" s="20">
        <v>10721</v>
      </c>
      <c r="J59" s="21">
        <v>2628</v>
      </c>
    </row>
    <row r="60" spans="1:10" ht="16" x14ac:dyDescent="0.15">
      <c r="A60" s="18" t="s">
        <v>168</v>
      </c>
      <c r="B60" s="19" t="s">
        <v>147</v>
      </c>
      <c r="C60" s="19">
        <v>2022</v>
      </c>
      <c r="D60" s="19" t="s">
        <v>138</v>
      </c>
      <c r="E60" s="20">
        <v>8562407</v>
      </c>
      <c r="F60" s="20">
        <v>2436762</v>
      </c>
      <c r="G60" s="20">
        <v>595025</v>
      </c>
      <c r="H60" s="20">
        <v>782923</v>
      </c>
      <c r="I60" s="20">
        <v>1327855</v>
      </c>
      <c r="J60" s="21">
        <v>3419839</v>
      </c>
    </row>
    <row r="61" spans="1:10" ht="16" x14ac:dyDescent="0.15">
      <c r="A61" s="18" t="s">
        <v>168</v>
      </c>
      <c r="B61" s="19" t="s">
        <v>149</v>
      </c>
      <c r="C61" s="19">
        <v>2022</v>
      </c>
      <c r="D61" s="19" t="s">
        <v>138</v>
      </c>
      <c r="E61" s="20">
        <v>4</v>
      </c>
      <c r="F61" s="20">
        <v>1</v>
      </c>
      <c r="G61" s="20">
        <v>18</v>
      </c>
      <c r="H61" s="20">
        <v>39</v>
      </c>
      <c r="I61" s="20">
        <v>124</v>
      </c>
      <c r="J61" s="21">
        <v>1301</v>
      </c>
    </row>
    <row r="62" spans="1:10" ht="16" x14ac:dyDescent="0.15">
      <c r="A62" s="18" t="s">
        <v>169</v>
      </c>
      <c r="B62" s="19" t="s">
        <v>146</v>
      </c>
      <c r="C62" s="19">
        <v>2022</v>
      </c>
      <c r="D62" s="19" t="s">
        <v>138</v>
      </c>
      <c r="E62" s="20">
        <v>583947</v>
      </c>
      <c r="F62" s="20">
        <v>535128</v>
      </c>
      <c r="G62" s="20">
        <v>26902</v>
      </c>
      <c r="H62" s="20">
        <v>14084</v>
      </c>
      <c r="I62" s="20">
        <v>6352</v>
      </c>
      <c r="J62" s="21">
        <v>1481</v>
      </c>
    </row>
    <row r="63" spans="1:10" ht="16" x14ac:dyDescent="0.15">
      <c r="A63" s="18" t="s">
        <v>169</v>
      </c>
      <c r="B63" s="19" t="s">
        <v>147</v>
      </c>
      <c r="C63" s="19">
        <v>2022</v>
      </c>
      <c r="D63" s="19" t="s">
        <v>138</v>
      </c>
      <c r="E63" s="20">
        <v>3751038</v>
      </c>
      <c r="F63" s="20">
        <v>1048870</v>
      </c>
      <c r="G63" s="20">
        <v>358176</v>
      </c>
      <c r="H63" s="20">
        <v>418657</v>
      </c>
      <c r="I63" s="20">
        <v>634196</v>
      </c>
      <c r="J63" s="21">
        <v>1291139</v>
      </c>
    </row>
    <row r="64" spans="1:10" ht="16" x14ac:dyDescent="0.15">
      <c r="A64" s="18" t="s">
        <v>169</v>
      </c>
      <c r="B64" s="19" t="s">
        <v>149</v>
      </c>
      <c r="C64" s="19">
        <v>2022</v>
      </c>
      <c r="D64" s="19" t="s">
        <v>138</v>
      </c>
      <c r="E64" s="20">
        <v>6</v>
      </c>
      <c r="F64" s="20">
        <v>2</v>
      </c>
      <c r="G64" s="20">
        <v>13</v>
      </c>
      <c r="H64" s="20">
        <v>30</v>
      </c>
      <c r="I64" s="20">
        <v>100</v>
      </c>
      <c r="J64" s="21">
        <v>872</v>
      </c>
    </row>
    <row r="65" spans="1:10" ht="16" x14ac:dyDescent="0.15">
      <c r="A65" s="18" t="s">
        <v>170</v>
      </c>
      <c r="B65" s="19" t="s">
        <v>146</v>
      </c>
      <c r="C65" s="19">
        <v>2022</v>
      </c>
      <c r="D65" s="19" t="s">
        <v>138</v>
      </c>
      <c r="E65" s="20">
        <v>2675865</v>
      </c>
      <c r="F65" s="20">
        <v>2562504</v>
      </c>
      <c r="G65" s="20">
        <v>58993</v>
      </c>
      <c r="H65" s="20">
        <v>34780</v>
      </c>
      <c r="I65" s="20">
        <v>15990</v>
      </c>
      <c r="J65" s="21">
        <v>3598</v>
      </c>
    </row>
    <row r="66" spans="1:10" ht="16" x14ac:dyDescent="0.15">
      <c r="A66" s="18" t="s">
        <v>170</v>
      </c>
      <c r="B66" s="19" t="s">
        <v>147</v>
      </c>
      <c r="C66" s="19">
        <v>2022</v>
      </c>
      <c r="D66" s="19" t="s">
        <v>138</v>
      </c>
      <c r="E66" s="20">
        <v>11511312</v>
      </c>
      <c r="F66" s="20">
        <v>4281562</v>
      </c>
      <c r="G66" s="20">
        <v>834754</v>
      </c>
      <c r="H66" s="20">
        <v>1011746</v>
      </c>
      <c r="I66" s="20">
        <v>1638632</v>
      </c>
      <c r="J66" s="21">
        <v>3744618</v>
      </c>
    </row>
    <row r="67" spans="1:10" ht="16" x14ac:dyDescent="0.15">
      <c r="A67" s="18" t="s">
        <v>170</v>
      </c>
      <c r="B67" s="19" t="s">
        <v>149</v>
      </c>
      <c r="C67" s="19">
        <v>2022</v>
      </c>
      <c r="D67" s="19" t="s">
        <v>138</v>
      </c>
      <c r="E67" s="20">
        <v>4</v>
      </c>
      <c r="F67" s="20">
        <v>2</v>
      </c>
      <c r="G67" s="20">
        <v>14</v>
      </c>
      <c r="H67" s="20">
        <v>29</v>
      </c>
      <c r="I67" s="20">
        <v>102</v>
      </c>
      <c r="J67" s="21">
        <v>1041</v>
      </c>
    </row>
    <row r="68" spans="1:10" ht="16" x14ac:dyDescent="0.15">
      <c r="A68" s="18" t="s">
        <v>171</v>
      </c>
      <c r="B68" s="19" t="s">
        <v>146</v>
      </c>
      <c r="C68" s="19">
        <v>2022</v>
      </c>
      <c r="D68" s="19" t="s">
        <v>138</v>
      </c>
      <c r="E68" s="20">
        <v>1329175</v>
      </c>
      <c r="F68" s="20">
        <v>1277339</v>
      </c>
      <c r="G68" s="20">
        <v>28091</v>
      </c>
      <c r="H68" s="20">
        <v>15571</v>
      </c>
      <c r="I68" s="20">
        <v>7045</v>
      </c>
      <c r="J68" s="21">
        <v>1129</v>
      </c>
    </row>
    <row r="69" spans="1:10" ht="16" x14ac:dyDescent="0.15">
      <c r="A69" s="18" t="s">
        <v>171</v>
      </c>
      <c r="B69" s="19" t="s">
        <v>147</v>
      </c>
      <c r="C69" s="19">
        <v>2022</v>
      </c>
      <c r="D69" s="19" t="s">
        <v>138</v>
      </c>
      <c r="E69" s="20">
        <v>4362436</v>
      </c>
      <c r="F69" s="20">
        <v>1860710</v>
      </c>
      <c r="G69" s="20">
        <v>372928</v>
      </c>
      <c r="H69" s="20">
        <v>466251</v>
      </c>
      <c r="I69" s="20" t="s">
        <v>172</v>
      </c>
      <c r="J69" s="21" t="s">
        <v>172</v>
      </c>
    </row>
    <row r="70" spans="1:10" ht="16" x14ac:dyDescent="0.15">
      <c r="A70" s="18" t="s">
        <v>171</v>
      </c>
      <c r="B70" s="19" t="s">
        <v>149</v>
      </c>
      <c r="C70" s="19">
        <v>2022</v>
      </c>
      <c r="D70" s="19" t="s">
        <v>138</v>
      </c>
      <c r="E70" s="20">
        <v>3</v>
      </c>
      <c r="F70" s="20">
        <v>1</v>
      </c>
      <c r="G70" s="20">
        <v>13</v>
      </c>
      <c r="H70" s="20">
        <v>30</v>
      </c>
      <c r="I70" s="20" t="s">
        <v>172</v>
      </c>
      <c r="J70" s="21" t="s">
        <v>172</v>
      </c>
    </row>
    <row r="71" spans="1:10" ht="16" x14ac:dyDescent="0.15">
      <c r="A71" s="18" t="s">
        <v>174</v>
      </c>
      <c r="B71" s="19" t="s">
        <v>146</v>
      </c>
      <c r="C71" s="19">
        <v>2022</v>
      </c>
      <c r="D71" s="19" t="s">
        <v>138</v>
      </c>
      <c r="E71" s="20">
        <v>974969</v>
      </c>
      <c r="F71" s="20">
        <v>920647</v>
      </c>
      <c r="G71" s="20">
        <v>27750</v>
      </c>
      <c r="H71" s="20">
        <v>17320</v>
      </c>
      <c r="I71" s="20">
        <v>7572</v>
      </c>
      <c r="J71" s="21">
        <v>1680</v>
      </c>
    </row>
    <row r="72" spans="1:10" ht="16" x14ac:dyDescent="0.15">
      <c r="A72" s="18" t="s">
        <v>174</v>
      </c>
      <c r="B72" s="19" t="s">
        <v>147</v>
      </c>
      <c r="C72" s="19">
        <v>2022</v>
      </c>
      <c r="D72" s="19" t="s">
        <v>138</v>
      </c>
      <c r="E72" s="20">
        <v>4698672</v>
      </c>
      <c r="F72" s="20">
        <v>1489989</v>
      </c>
      <c r="G72" s="20">
        <v>369046</v>
      </c>
      <c r="H72" s="20">
        <v>521559</v>
      </c>
      <c r="I72" s="20">
        <v>775056</v>
      </c>
      <c r="J72" s="21">
        <v>1543022</v>
      </c>
    </row>
    <row r="73" spans="1:10" ht="16" x14ac:dyDescent="0.15">
      <c r="A73" s="18" t="s">
        <v>174</v>
      </c>
      <c r="B73" s="19" t="s">
        <v>149</v>
      </c>
      <c r="C73" s="19">
        <v>2022</v>
      </c>
      <c r="D73" s="19" t="s">
        <v>138</v>
      </c>
      <c r="E73" s="20">
        <v>5</v>
      </c>
      <c r="F73" s="20">
        <v>2</v>
      </c>
      <c r="G73" s="20">
        <v>13</v>
      </c>
      <c r="H73" s="20">
        <v>30</v>
      </c>
      <c r="I73" s="20">
        <v>102</v>
      </c>
      <c r="J73" s="21">
        <v>918</v>
      </c>
    </row>
    <row r="74" spans="1:10" ht="16" x14ac:dyDescent="0.15">
      <c r="A74" s="18" t="s">
        <v>175</v>
      </c>
      <c r="B74" s="19" t="s">
        <v>146</v>
      </c>
      <c r="C74" s="19">
        <v>2022</v>
      </c>
      <c r="D74" s="19" t="s">
        <v>138</v>
      </c>
      <c r="E74" s="20">
        <v>194940</v>
      </c>
      <c r="F74" s="20">
        <v>185522</v>
      </c>
      <c r="G74" s="20">
        <v>5044</v>
      </c>
      <c r="H74" s="20">
        <v>2626</v>
      </c>
      <c r="I74" s="20">
        <v>1469</v>
      </c>
      <c r="J74" s="21">
        <v>279</v>
      </c>
    </row>
    <row r="75" spans="1:10" ht="16" x14ac:dyDescent="0.15">
      <c r="A75" s="18" t="s">
        <v>175</v>
      </c>
      <c r="B75" s="19" t="s">
        <v>147</v>
      </c>
      <c r="C75" s="19">
        <v>2022</v>
      </c>
      <c r="D75" s="19" t="s">
        <v>138</v>
      </c>
      <c r="E75" s="20">
        <v>780599</v>
      </c>
      <c r="F75" s="20">
        <v>280808</v>
      </c>
      <c r="G75" s="20">
        <v>67559</v>
      </c>
      <c r="H75" s="20">
        <v>79055</v>
      </c>
      <c r="I75" s="20">
        <v>147870</v>
      </c>
      <c r="J75" s="21">
        <v>205310</v>
      </c>
    </row>
    <row r="76" spans="1:10" ht="16" x14ac:dyDescent="0.15">
      <c r="A76" s="18" t="s">
        <v>175</v>
      </c>
      <c r="B76" s="19" t="s">
        <v>149</v>
      </c>
      <c r="C76" s="19">
        <v>2022</v>
      </c>
      <c r="D76" s="19" t="s">
        <v>138</v>
      </c>
      <c r="E76" s="20">
        <v>4</v>
      </c>
      <c r="F76" s="20">
        <v>2</v>
      </c>
      <c r="G76" s="20">
        <v>13</v>
      </c>
      <c r="H76" s="20">
        <v>30</v>
      </c>
      <c r="I76" s="20">
        <v>101</v>
      </c>
      <c r="J76" s="21">
        <v>736</v>
      </c>
    </row>
    <row r="77" spans="1:10" ht="16" x14ac:dyDescent="0.15">
      <c r="A77" s="18" t="s">
        <v>176</v>
      </c>
      <c r="B77" s="19" t="s">
        <v>146</v>
      </c>
      <c r="C77" s="19">
        <v>2022</v>
      </c>
      <c r="D77" s="19" t="s">
        <v>138</v>
      </c>
      <c r="E77" s="20">
        <v>635781</v>
      </c>
      <c r="F77" s="20">
        <v>619664</v>
      </c>
      <c r="G77" s="20">
        <v>8161</v>
      </c>
      <c r="H77" s="20">
        <v>4683</v>
      </c>
      <c r="I77" s="20">
        <v>2618</v>
      </c>
      <c r="J77" s="21">
        <v>655</v>
      </c>
    </row>
    <row r="78" spans="1:10" ht="16" x14ac:dyDescent="0.15">
      <c r="A78" s="18" t="s">
        <v>176</v>
      </c>
      <c r="B78" s="19" t="s">
        <v>147</v>
      </c>
      <c r="C78" s="19">
        <v>2022</v>
      </c>
      <c r="D78" s="19" t="s">
        <v>138</v>
      </c>
      <c r="E78" s="20">
        <v>1817398</v>
      </c>
      <c r="F78" s="20">
        <v>813331</v>
      </c>
      <c r="G78" s="20">
        <v>108121</v>
      </c>
      <c r="H78" s="20">
        <v>141272</v>
      </c>
      <c r="I78" s="20">
        <v>270021</v>
      </c>
      <c r="J78" s="21">
        <v>484653</v>
      </c>
    </row>
    <row r="79" spans="1:10" ht="16" x14ac:dyDescent="0.15">
      <c r="A79" s="18" t="s">
        <v>176</v>
      </c>
      <c r="B79" s="19" t="s">
        <v>149</v>
      </c>
      <c r="C79" s="19">
        <v>2022</v>
      </c>
      <c r="D79" s="19" t="s">
        <v>138</v>
      </c>
      <c r="E79" s="20">
        <v>3</v>
      </c>
      <c r="F79" s="20">
        <v>1</v>
      </c>
      <c r="G79" s="20">
        <v>13</v>
      </c>
      <c r="H79" s="20">
        <v>30</v>
      </c>
      <c r="I79" s="20">
        <v>103</v>
      </c>
      <c r="J79" s="21">
        <v>740</v>
      </c>
    </row>
    <row r="80" spans="1:10" ht="16" x14ac:dyDescent="0.15">
      <c r="A80" s="18" t="s">
        <v>177</v>
      </c>
      <c r="B80" s="19" t="s">
        <v>146</v>
      </c>
      <c r="C80" s="19">
        <v>2022</v>
      </c>
      <c r="D80" s="19" t="s">
        <v>138</v>
      </c>
      <c r="E80" s="20">
        <v>442264</v>
      </c>
      <c r="F80" s="20">
        <v>419735</v>
      </c>
      <c r="G80" s="20">
        <v>11188</v>
      </c>
      <c r="H80" s="20">
        <v>7024</v>
      </c>
      <c r="I80" s="20">
        <v>3557</v>
      </c>
      <c r="J80" s="21">
        <v>760</v>
      </c>
    </row>
    <row r="81" spans="1:10" ht="16" x14ac:dyDescent="0.15">
      <c r="A81" s="18" t="s">
        <v>177</v>
      </c>
      <c r="B81" s="19" t="s">
        <v>147</v>
      </c>
      <c r="C81" s="19">
        <v>2022</v>
      </c>
      <c r="D81" s="19" t="s">
        <v>138</v>
      </c>
      <c r="E81" s="20">
        <v>1765262</v>
      </c>
      <c r="F81" s="20">
        <v>409250</v>
      </c>
      <c r="G81" s="20">
        <v>155579</v>
      </c>
      <c r="H81" s="20">
        <v>213687</v>
      </c>
      <c r="I81" s="20">
        <v>347826</v>
      </c>
      <c r="J81" s="21">
        <v>638921</v>
      </c>
    </row>
    <row r="82" spans="1:10" ht="16" x14ac:dyDescent="0.15">
      <c r="A82" s="18" t="s">
        <v>177</v>
      </c>
      <c r="B82" s="19" t="s">
        <v>149</v>
      </c>
      <c r="C82" s="19">
        <v>2022</v>
      </c>
      <c r="D82" s="19" t="s">
        <v>138</v>
      </c>
      <c r="E82" s="20">
        <v>4</v>
      </c>
      <c r="F82" s="20">
        <v>1</v>
      </c>
      <c r="G82" s="20">
        <v>14</v>
      </c>
      <c r="H82" s="20">
        <v>30</v>
      </c>
      <c r="I82" s="20">
        <v>98</v>
      </c>
      <c r="J82" s="21">
        <v>841</v>
      </c>
    </row>
    <row r="83" spans="1:10" ht="16" x14ac:dyDescent="0.15">
      <c r="A83" s="18" t="s">
        <v>178</v>
      </c>
      <c r="B83" s="19" t="s">
        <v>146</v>
      </c>
      <c r="C83" s="19">
        <v>2022</v>
      </c>
      <c r="D83" s="19" t="s">
        <v>138</v>
      </c>
      <c r="E83" s="20">
        <v>835543</v>
      </c>
      <c r="F83" s="20">
        <v>793255</v>
      </c>
      <c r="G83" s="20">
        <v>21544</v>
      </c>
      <c r="H83" s="20">
        <v>12699</v>
      </c>
      <c r="I83" s="20">
        <v>6469</v>
      </c>
      <c r="J83" s="21">
        <v>1576</v>
      </c>
    </row>
    <row r="84" spans="1:10" ht="16" x14ac:dyDescent="0.15">
      <c r="A84" s="18" t="s">
        <v>178</v>
      </c>
      <c r="B84" s="19" t="s">
        <v>147</v>
      </c>
      <c r="C84" s="19">
        <v>2022</v>
      </c>
      <c r="D84" s="19" t="s">
        <v>138</v>
      </c>
      <c r="E84" s="20">
        <v>3918072</v>
      </c>
      <c r="F84" s="20">
        <v>936677</v>
      </c>
      <c r="G84" s="20">
        <v>287515</v>
      </c>
      <c r="H84" s="20">
        <v>379610</v>
      </c>
      <c r="I84" s="20">
        <v>651301</v>
      </c>
      <c r="J84" s="21">
        <v>1662969</v>
      </c>
    </row>
    <row r="85" spans="1:10" ht="16" x14ac:dyDescent="0.15">
      <c r="A85" s="18" t="s">
        <v>178</v>
      </c>
      <c r="B85" s="19" t="s">
        <v>149</v>
      </c>
      <c r="C85" s="19">
        <v>2022</v>
      </c>
      <c r="D85" s="19" t="s">
        <v>138</v>
      </c>
      <c r="E85" s="20">
        <v>5</v>
      </c>
      <c r="F85" s="20">
        <v>1</v>
      </c>
      <c r="G85" s="20">
        <v>13</v>
      </c>
      <c r="H85" s="20">
        <v>30</v>
      </c>
      <c r="I85" s="20">
        <v>101</v>
      </c>
      <c r="J85" s="21">
        <v>1055</v>
      </c>
    </row>
    <row r="86" spans="1:10" ht="16" x14ac:dyDescent="0.15">
      <c r="A86" s="18" t="s">
        <v>179</v>
      </c>
      <c r="B86" s="19" t="s">
        <v>146</v>
      </c>
      <c r="C86" s="19">
        <v>2022</v>
      </c>
      <c r="D86" s="19" t="s">
        <v>138</v>
      </c>
      <c r="E86" s="20">
        <v>44981</v>
      </c>
      <c r="F86" s="20">
        <v>42736</v>
      </c>
      <c r="G86" s="20">
        <v>1133</v>
      </c>
      <c r="H86" s="20">
        <v>744</v>
      </c>
      <c r="I86" s="20">
        <v>302</v>
      </c>
      <c r="J86" s="21">
        <v>66</v>
      </c>
    </row>
    <row r="87" spans="1:10" ht="16" x14ac:dyDescent="0.15">
      <c r="A87" s="18" t="s">
        <v>179</v>
      </c>
      <c r="B87" s="19" t="s">
        <v>147</v>
      </c>
      <c r="C87" s="19">
        <v>2022</v>
      </c>
      <c r="D87" s="19" t="s">
        <v>138</v>
      </c>
      <c r="E87" s="20">
        <v>153230</v>
      </c>
      <c r="F87" s="20">
        <v>51960</v>
      </c>
      <c r="G87" s="20">
        <v>15166</v>
      </c>
      <c r="H87" s="20">
        <v>22140</v>
      </c>
      <c r="I87" s="20">
        <v>30713</v>
      </c>
      <c r="J87" s="21">
        <v>33249</v>
      </c>
    </row>
    <row r="88" spans="1:10" ht="16" x14ac:dyDescent="0.15">
      <c r="A88" s="18" t="s">
        <v>179</v>
      </c>
      <c r="B88" s="19" t="s">
        <v>149</v>
      </c>
      <c r="C88" s="19">
        <v>2022</v>
      </c>
      <c r="D88" s="19" t="s">
        <v>138</v>
      </c>
      <c r="E88" s="20">
        <v>3</v>
      </c>
      <c r="F88" s="20">
        <v>1</v>
      </c>
      <c r="G88" s="20">
        <v>13</v>
      </c>
      <c r="H88" s="20">
        <v>30</v>
      </c>
      <c r="I88" s="20">
        <v>102</v>
      </c>
      <c r="J88" s="21">
        <v>504</v>
      </c>
    </row>
    <row r="89" spans="1:10" ht="16" x14ac:dyDescent="0.15">
      <c r="A89" s="18" t="s">
        <v>180</v>
      </c>
      <c r="B89" s="19" t="s">
        <v>146</v>
      </c>
      <c r="C89" s="19">
        <v>2022</v>
      </c>
      <c r="D89" s="19" t="s">
        <v>138</v>
      </c>
      <c r="E89" s="20">
        <v>455433</v>
      </c>
      <c r="F89" s="20">
        <v>425134</v>
      </c>
      <c r="G89" s="20">
        <v>16425</v>
      </c>
      <c r="H89" s="20">
        <v>9193</v>
      </c>
      <c r="I89" s="20">
        <v>3895</v>
      </c>
      <c r="J89" s="21">
        <v>786</v>
      </c>
    </row>
    <row r="90" spans="1:10" ht="16" x14ac:dyDescent="0.15">
      <c r="A90" s="18" t="s">
        <v>180</v>
      </c>
      <c r="B90" s="19" t="s">
        <v>147</v>
      </c>
      <c r="C90" s="19">
        <v>2022</v>
      </c>
      <c r="D90" s="19" t="s">
        <v>138</v>
      </c>
      <c r="E90" s="20">
        <v>1954315</v>
      </c>
      <c r="F90" s="20">
        <v>471557</v>
      </c>
      <c r="G90" s="20">
        <v>219731</v>
      </c>
      <c r="H90" s="20">
        <v>271385</v>
      </c>
      <c r="I90" s="20">
        <v>373743</v>
      </c>
      <c r="J90" s="21">
        <v>617899</v>
      </c>
    </row>
    <row r="91" spans="1:10" ht="16" x14ac:dyDescent="0.15">
      <c r="A91" s="18" t="s">
        <v>180</v>
      </c>
      <c r="B91" s="19" t="s">
        <v>149</v>
      </c>
      <c r="C91" s="19">
        <v>2022</v>
      </c>
      <c r="D91" s="19" t="s">
        <v>138</v>
      </c>
      <c r="E91" s="20">
        <v>4</v>
      </c>
      <c r="F91" s="20">
        <v>1</v>
      </c>
      <c r="G91" s="20">
        <v>13</v>
      </c>
      <c r="H91" s="20">
        <v>30</v>
      </c>
      <c r="I91" s="20">
        <v>96</v>
      </c>
      <c r="J91" s="21">
        <v>786</v>
      </c>
    </row>
    <row r="92" spans="1:10" ht="16" x14ac:dyDescent="0.15">
      <c r="A92" s="18" t="s">
        <v>181</v>
      </c>
      <c r="B92" s="19" t="s">
        <v>146</v>
      </c>
      <c r="C92" s="19">
        <v>2022</v>
      </c>
      <c r="D92" s="19" t="s">
        <v>138</v>
      </c>
      <c r="E92" s="20">
        <v>175892</v>
      </c>
      <c r="F92" s="20">
        <v>105366</v>
      </c>
      <c r="G92" s="20">
        <v>28438</v>
      </c>
      <c r="H92" s="20">
        <v>15590</v>
      </c>
      <c r="I92" s="20">
        <v>7949</v>
      </c>
      <c r="J92" s="21">
        <v>1351</v>
      </c>
    </row>
    <row r="93" spans="1:10" ht="16" x14ac:dyDescent="0.15">
      <c r="A93" s="18" t="s">
        <v>181</v>
      </c>
      <c r="B93" s="19" t="s">
        <v>147</v>
      </c>
      <c r="C93" s="19">
        <v>2022</v>
      </c>
      <c r="D93" s="19" t="s">
        <v>138</v>
      </c>
      <c r="E93" s="20">
        <v>3562573</v>
      </c>
      <c r="F93" s="20">
        <v>520355</v>
      </c>
      <c r="G93" s="20">
        <v>379455</v>
      </c>
      <c r="H93" s="20">
        <v>465460</v>
      </c>
      <c r="I93" s="20">
        <v>792735</v>
      </c>
      <c r="J93" s="21">
        <v>1133219</v>
      </c>
    </row>
    <row r="94" spans="1:10" ht="16" x14ac:dyDescent="0.15">
      <c r="A94" s="22" t="s">
        <v>181</v>
      </c>
      <c r="B94" s="23" t="s">
        <v>149</v>
      </c>
      <c r="C94" s="23">
        <v>2022</v>
      </c>
      <c r="D94" s="23" t="s">
        <v>138</v>
      </c>
      <c r="E94" s="24">
        <v>20</v>
      </c>
      <c r="F94" s="24">
        <v>5</v>
      </c>
      <c r="G94" s="24">
        <v>13</v>
      </c>
      <c r="H94" s="24">
        <v>30</v>
      </c>
      <c r="I94" s="24">
        <v>100</v>
      </c>
      <c r="J94" s="25">
        <v>839</v>
      </c>
    </row>
    <row r="96" spans="1:10" x14ac:dyDescent="0.15">
      <c r="A96" s="26" t="s">
        <v>182</v>
      </c>
    </row>
    <row r="97" spans="1:2" x14ac:dyDescent="0.15">
      <c r="A97" s="26" t="s">
        <v>172</v>
      </c>
      <c r="B97" s="27" t="s">
        <v>183</v>
      </c>
    </row>
    <row r="98" spans="1:2" x14ac:dyDescent="0.15">
      <c r="A98" s="26" t="s">
        <v>184</v>
      </c>
    </row>
    <row r="99" spans="1:2" x14ac:dyDescent="0.15">
      <c r="A99" s="26" t="s">
        <v>173</v>
      </c>
      <c r="B99" s="27" t="s">
        <v>185</v>
      </c>
    </row>
    <row r="100" spans="1:2" x14ac:dyDescent="0.15">
      <c r="A100" s="26" t="s">
        <v>148</v>
      </c>
      <c r="B100" s="27" t="s">
        <v>186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7CC3-3D2F-6547-8265-1572A91EA5B7}">
  <dimension ref="A1:F559"/>
  <sheetViews>
    <sheetView showGridLines="0" topLeftCell="B1" workbookViewId="0">
      <selection activeCell="D17" sqref="D17"/>
    </sheetView>
  </sheetViews>
  <sheetFormatPr baseColWidth="10" defaultRowHeight="16" x14ac:dyDescent="0.2"/>
  <cols>
    <col min="1" max="1" width="37" style="1" bestFit="1" customWidth="1"/>
    <col min="2" max="2" width="36.6640625" style="1" bestFit="1" customWidth="1"/>
    <col min="3" max="3" width="7.33203125" style="1" bestFit="1" customWidth="1"/>
    <col min="4" max="4" width="130" style="1" bestFit="1" customWidth="1"/>
    <col min="5" max="5" width="29.5" style="1" bestFit="1" customWidth="1"/>
    <col min="6" max="6" width="10.1640625" style="1" bestFit="1" customWidth="1"/>
    <col min="7" max="16384" width="10.83203125" style="1"/>
  </cols>
  <sheetData>
    <row r="1" spans="1:6" s="32" customFormat="1" x14ac:dyDescent="0.2">
      <c r="A1" s="31" t="s">
        <v>189</v>
      </c>
      <c r="B1" s="38" t="s">
        <v>190</v>
      </c>
      <c r="C1" s="38" t="s">
        <v>187</v>
      </c>
      <c r="D1" s="38" t="s">
        <v>188</v>
      </c>
      <c r="E1" s="38" t="s">
        <v>191</v>
      </c>
      <c r="F1" s="39" t="s">
        <v>192</v>
      </c>
    </row>
    <row r="2" spans="1:6" x14ac:dyDescent="0.2">
      <c r="A2" s="33" t="s">
        <v>145</v>
      </c>
      <c r="B2" s="2" t="s">
        <v>146</v>
      </c>
      <c r="C2" s="2">
        <v>2022</v>
      </c>
      <c r="D2" s="2" t="s">
        <v>138</v>
      </c>
      <c r="E2" s="2" t="s">
        <v>139</v>
      </c>
      <c r="F2" s="34">
        <v>32251876</v>
      </c>
    </row>
    <row r="3" spans="1:6" x14ac:dyDescent="0.2">
      <c r="A3" s="33" t="s">
        <v>145</v>
      </c>
      <c r="B3" s="2" t="s">
        <v>146</v>
      </c>
      <c r="C3" s="2">
        <v>2022</v>
      </c>
      <c r="D3" s="2" t="s">
        <v>138</v>
      </c>
      <c r="E3" s="2" t="s">
        <v>140</v>
      </c>
      <c r="F3" s="34">
        <v>30393757</v>
      </c>
    </row>
    <row r="4" spans="1:6" x14ac:dyDescent="0.2">
      <c r="A4" s="33" t="s">
        <v>145</v>
      </c>
      <c r="B4" s="2" t="s">
        <v>146</v>
      </c>
      <c r="C4" s="2">
        <v>2022</v>
      </c>
      <c r="D4" s="2" t="s">
        <v>138</v>
      </c>
      <c r="E4" s="2" t="s">
        <v>141</v>
      </c>
      <c r="F4" s="34">
        <v>1037430</v>
      </c>
    </row>
    <row r="5" spans="1:6" x14ac:dyDescent="0.2">
      <c r="A5" s="33" t="s">
        <v>145</v>
      </c>
      <c r="B5" s="2" t="s">
        <v>146</v>
      </c>
      <c r="C5" s="2">
        <v>2022</v>
      </c>
      <c r="D5" s="2" t="s">
        <v>138</v>
      </c>
      <c r="E5" s="2" t="s">
        <v>142</v>
      </c>
      <c r="F5" s="34">
        <v>525408</v>
      </c>
    </row>
    <row r="6" spans="1:6" x14ac:dyDescent="0.2">
      <c r="A6" s="33" t="s">
        <v>145</v>
      </c>
      <c r="B6" s="2" t="s">
        <v>146</v>
      </c>
      <c r="C6" s="2">
        <v>2022</v>
      </c>
      <c r="D6" s="2" t="s">
        <v>138</v>
      </c>
      <c r="E6" s="2" t="s">
        <v>143</v>
      </c>
      <c r="F6" s="34">
        <v>242846</v>
      </c>
    </row>
    <row r="7" spans="1:6" x14ac:dyDescent="0.2">
      <c r="A7" s="33" t="s">
        <v>145</v>
      </c>
      <c r="B7" s="2" t="s">
        <v>146</v>
      </c>
      <c r="C7" s="2">
        <v>2022</v>
      </c>
      <c r="D7" s="2" t="s">
        <v>138</v>
      </c>
      <c r="E7" s="2" t="s">
        <v>144</v>
      </c>
      <c r="F7" s="34">
        <v>52433</v>
      </c>
    </row>
    <row r="8" spans="1:6" x14ac:dyDescent="0.2">
      <c r="A8" s="33" t="s">
        <v>145</v>
      </c>
      <c r="B8" s="2" t="s">
        <v>147</v>
      </c>
      <c r="C8" s="2">
        <v>2022</v>
      </c>
      <c r="D8" s="2" t="s">
        <v>138</v>
      </c>
      <c r="E8" s="2" t="s">
        <v>139</v>
      </c>
      <c r="F8" s="34">
        <v>160424218</v>
      </c>
    </row>
    <row r="9" spans="1:6" x14ac:dyDescent="0.2">
      <c r="A9" s="33" t="s">
        <v>145</v>
      </c>
      <c r="B9" s="2" t="s">
        <v>147</v>
      </c>
      <c r="C9" s="2">
        <v>2022</v>
      </c>
      <c r="D9" s="2" t="s">
        <v>138</v>
      </c>
      <c r="E9" s="2" t="s">
        <v>140</v>
      </c>
      <c r="F9" s="34">
        <v>48632916</v>
      </c>
    </row>
    <row r="10" spans="1:6" x14ac:dyDescent="0.2">
      <c r="A10" s="33" t="s">
        <v>145</v>
      </c>
      <c r="B10" s="2" t="s">
        <v>147</v>
      </c>
      <c r="C10" s="2">
        <v>2022</v>
      </c>
      <c r="D10" s="2" t="s">
        <v>138</v>
      </c>
      <c r="E10" s="2" t="s">
        <v>141</v>
      </c>
      <c r="F10" s="34">
        <v>13958529</v>
      </c>
    </row>
    <row r="11" spans="1:6" x14ac:dyDescent="0.2">
      <c r="A11" s="33" t="s">
        <v>145</v>
      </c>
      <c r="B11" s="2" t="s">
        <v>147</v>
      </c>
      <c r="C11" s="2">
        <v>2022</v>
      </c>
      <c r="D11" s="2" t="s">
        <v>138</v>
      </c>
      <c r="E11" s="2" t="s">
        <v>142</v>
      </c>
      <c r="F11" s="34">
        <v>15876234</v>
      </c>
    </row>
    <row r="12" spans="1:6" x14ac:dyDescent="0.2">
      <c r="A12" s="33" t="s">
        <v>145</v>
      </c>
      <c r="B12" s="2" t="s">
        <v>147</v>
      </c>
      <c r="C12" s="2">
        <v>2022</v>
      </c>
      <c r="D12" s="2" t="s">
        <v>138</v>
      </c>
      <c r="E12" s="2" t="s">
        <v>143</v>
      </c>
      <c r="F12" s="34">
        <v>24000000</v>
      </c>
    </row>
    <row r="13" spans="1:6" x14ac:dyDescent="0.2">
      <c r="A13" s="33" t="s">
        <v>145</v>
      </c>
      <c r="B13" s="2" t="s">
        <v>147</v>
      </c>
      <c r="C13" s="2">
        <v>2022</v>
      </c>
      <c r="D13" s="2" t="s">
        <v>138</v>
      </c>
      <c r="E13" s="2" t="s">
        <v>144</v>
      </c>
      <c r="F13" s="34">
        <v>60000000</v>
      </c>
    </row>
    <row r="14" spans="1:6" x14ac:dyDescent="0.2">
      <c r="A14" s="33" t="s">
        <v>145</v>
      </c>
      <c r="B14" s="2" t="s">
        <v>149</v>
      </c>
      <c r="C14" s="2">
        <v>2022</v>
      </c>
      <c r="D14" s="2" t="s">
        <v>138</v>
      </c>
      <c r="E14" s="2" t="s">
        <v>139</v>
      </c>
      <c r="F14" s="34">
        <v>5</v>
      </c>
    </row>
    <row r="15" spans="1:6" x14ac:dyDescent="0.2">
      <c r="A15" s="33" t="s">
        <v>145</v>
      </c>
      <c r="B15" s="2" t="s">
        <v>149</v>
      </c>
      <c r="C15" s="2">
        <v>2022</v>
      </c>
      <c r="D15" s="2" t="s">
        <v>138</v>
      </c>
      <c r="E15" s="2" t="s">
        <v>140</v>
      </c>
      <c r="F15" s="34">
        <v>2</v>
      </c>
    </row>
    <row r="16" spans="1:6" x14ac:dyDescent="0.2">
      <c r="A16" s="33" t="s">
        <v>145</v>
      </c>
      <c r="B16" s="2" t="s">
        <v>149</v>
      </c>
      <c r="C16" s="2">
        <v>2022</v>
      </c>
      <c r="D16" s="2" t="s">
        <v>138</v>
      </c>
      <c r="E16" s="2" t="s">
        <v>141</v>
      </c>
      <c r="F16" s="34">
        <v>13</v>
      </c>
    </row>
    <row r="17" spans="1:6" x14ac:dyDescent="0.2">
      <c r="A17" s="33" t="s">
        <v>145</v>
      </c>
      <c r="B17" s="2" t="s">
        <v>149</v>
      </c>
      <c r="C17" s="2">
        <v>2022</v>
      </c>
      <c r="D17" s="2" t="s">
        <v>138</v>
      </c>
      <c r="E17" s="2" t="s">
        <v>142</v>
      </c>
      <c r="F17" s="34">
        <v>30</v>
      </c>
    </row>
    <row r="18" spans="1:6" x14ac:dyDescent="0.2">
      <c r="A18" s="33" t="s">
        <v>145</v>
      </c>
      <c r="B18" s="2" t="s">
        <v>149</v>
      </c>
      <c r="C18" s="2">
        <v>2022</v>
      </c>
      <c r="D18" s="2" t="s">
        <v>138</v>
      </c>
      <c r="E18" s="2" t="s">
        <v>143</v>
      </c>
      <c r="F18" s="34">
        <v>99</v>
      </c>
    </row>
    <row r="19" spans="1:6" x14ac:dyDescent="0.2">
      <c r="A19" s="33" t="s">
        <v>145</v>
      </c>
      <c r="B19" s="2" t="s">
        <v>149</v>
      </c>
      <c r="C19" s="2">
        <v>2022</v>
      </c>
      <c r="D19" s="2" t="s">
        <v>138</v>
      </c>
      <c r="E19" s="2" t="s">
        <v>144</v>
      </c>
      <c r="F19" s="34">
        <v>1144</v>
      </c>
    </row>
    <row r="20" spans="1:6" x14ac:dyDescent="0.2">
      <c r="A20" s="33" t="s">
        <v>150</v>
      </c>
      <c r="B20" s="2" t="s">
        <v>146</v>
      </c>
      <c r="C20" s="2">
        <v>2022</v>
      </c>
      <c r="D20" s="2" t="s">
        <v>138</v>
      </c>
      <c r="E20" s="2" t="s">
        <v>139</v>
      </c>
      <c r="F20" s="34">
        <v>888925</v>
      </c>
    </row>
    <row r="21" spans="1:6" x14ac:dyDescent="0.2">
      <c r="A21" s="33" t="s">
        <v>150</v>
      </c>
      <c r="B21" s="2" t="s">
        <v>146</v>
      </c>
      <c r="C21" s="2">
        <v>2022</v>
      </c>
      <c r="D21" s="2" t="s">
        <v>138</v>
      </c>
      <c r="E21" s="2" t="s">
        <v>140</v>
      </c>
      <c r="F21" s="34">
        <v>853531</v>
      </c>
    </row>
    <row r="22" spans="1:6" x14ac:dyDescent="0.2">
      <c r="A22" s="33" t="s">
        <v>150</v>
      </c>
      <c r="B22" s="2" t="s">
        <v>146</v>
      </c>
      <c r="C22" s="2">
        <v>2022</v>
      </c>
      <c r="D22" s="2" t="s">
        <v>138</v>
      </c>
      <c r="E22" s="2" t="s">
        <v>141</v>
      </c>
      <c r="F22" s="34">
        <v>17622</v>
      </c>
    </row>
    <row r="23" spans="1:6" x14ac:dyDescent="0.2">
      <c r="A23" s="33" t="s">
        <v>150</v>
      </c>
      <c r="B23" s="2" t="s">
        <v>146</v>
      </c>
      <c r="C23" s="2">
        <v>2022</v>
      </c>
      <c r="D23" s="2" t="s">
        <v>138</v>
      </c>
      <c r="E23" s="2" t="s">
        <v>142</v>
      </c>
      <c r="F23" s="34">
        <v>10533</v>
      </c>
    </row>
    <row r="24" spans="1:6" x14ac:dyDescent="0.2">
      <c r="A24" s="33" t="s">
        <v>150</v>
      </c>
      <c r="B24" s="2" t="s">
        <v>146</v>
      </c>
      <c r="C24" s="2">
        <v>2022</v>
      </c>
      <c r="D24" s="2" t="s">
        <v>138</v>
      </c>
      <c r="E24" s="2" t="s">
        <v>143</v>
      </c>
      <c r="F24" s="34">
        <v>5747</v>
      </c>
    </row>
    <row r="25" spans="1:6" x14ac:dyDescent="0.2">
      <c r="A25" s="33" t="s">
        <v>150</v>
      </c>
      <c r="B25" s="2" t="s">
        <v>146</v>
      </c>
      <c r="C25" s="2">
        <v>2022</v>
      </c>
      <c r="D25" s="2" t="s">
        <v>138</v>
      </c>
      <c r="E25" s="2" t="s">
        <v>144</v>
      </c>
      <c r="F25" s="34">
        <v>1492</v>
      </c>
    </row>
    <row r="26" spans="1:6" x14ac:dyDescent="0.2">
      <c r="A26" s="33" t="s">
        <v>150</v>
      </c>
      <c r="B26" s="2" t="s">
        <v>147</v>
      </c>
      <c r="C26" s="2">
        <v>2022</v>
      </c>
      <c r="D26" s="2" t="s">
        <v>138</v>
      </c>
      <c r="E26" s="2" t="s">
        <v>139</v>
      </c>
      <c r="F26" s="34">
        <v>3883762</v>
      </c>
    </row>
    <row r="27" spans="1:6" x14ac:dyDescent="0.2">
      <c r="A27" s="33" t="s">
        <v>150</v>
      </c>
      <c r="B27" s="2" t="s">
        <v>147</v>
      </c>
      <c r="C27" s="2">
        <v>2022</v>
      </c>
      <c r="D27" s="2" t="s">
        <v>138</v>
      </c>
      <c r="E27" s="2" t="s">
        <v>140</v>
      </c>
      <c r="F27" s="34">
        <v>1228041</v>
      </c>
    </row>
    <row r="28" spans="1:6" x14ac:dyDescent="0.2">
      <c r="A28" s="33" t="s">
        <v>150</v>
      </c>
      <c r="B28" s="2" t="s">
        <v>147</v>
      </c>
      <c r="C28" s="2">
        <v>2022</v>
      </c>
      <c r="D28" s="2" t="s">
        <v>138</v>
      </c>
      <c r="E28" s="2" t="s">
        <v>141</v>
      </c>
      <c r="F28" s="34">
        <v>234473</v>
      </c>
    </row>
    <row r="29" spans="1:6" x14ac:dyDescent="0.2">
      <c r="A29" s="33" t="s">
        <v>150</v>
      </c>
      <c r="B29" s="2" t="s">
        <v>147</v>
      </c>
      <c r="C29" s="2">
        <v>2022</v>
      </c>
      <c r="D29" s="2" t="s">
        <v>138</v>
      </c>
      <c r="E29" s="2" t="s">
        <v>142</v>
      </c>
      <c r="F29" s="34">
        <v>321556</v>
      </c>
    </row>
    <row r="30" spans="1:6" x14ac:dyDescent="0.2">
      <c r="A30" s="33" t="s">
        <v>150</v>
      </c>
      <c r="B30" s="2" t="s">
        <v>147</v>
      </c>
      <c r="C30" s="2">
        <v>2022</v>
      </c>
      <c r="D30" s="2" t="s">
        <v>138</v>
      </c>
      <c r="E30" s="2" t="s">
        <v>143</v>
      </c>
      <c r="F30" s="34">
        <v>584303</v>
      </c>
    </row>
    <row r="31" spans="1:6" x14ac:dyDescent="0.2">
      <c r="A31" s="33" t="s">
        <v>150</v>
      </c>
      <c r="B31" s="2" t="s">
        <v>147</v>
      </c>
      <c r="C31" s="2">
        <v>2022</v>
      </c>
      <c r="D31" s="2" t="s">
        <v>138</v>
      </c>
      <c r="E31" s="2" t="s">
        <v>144</v>
      </c>
      <c r="F31" s="34">
        <v>1515389</v>
      </c>
    </row>
    <row r="32" spans="1:6" x14ac:dyDescent="0.2">
      <c r="A32" s="33" t="s">
        <v>150</v>
      </c>
      <c r="B32" s="2" t="s">
        <v>149</v>
      </c>
      <c r="C32" s="2">
        <v>2022</v>
      </c>
      <c r="D32" s="2" t="s">
        <v>138</v>
      </c>
      <c r="E32" s="2" t="s">
        <v>139</v>
      </c>
      <c r="F32" s="34">
        <v>4</v>
      </c>
    </row>
    <row r="33" spans="1:6" x14ac:dyDescent="0.2">
      <c r="A33" s="33" t="s">
        <v>150</v>
      </c>
      <c r="B33" s="2" t="s">
        <v>149</v>
      </c>
      <c r="C33" s="2">
        <v>2022</v>
      </c>
      <c r="D33" s="2" t="s">
        <v>138</v>
      </c>
      <c r="E33" s="2" t="s">
        <v>140</v>
      </c>
      <c r="F33" s="34">
        <v>1</v>
      </c>
    </row>
    <row r="34" spans="1:6" x14ac:dyDescent="0.2">
      <c r="A34" s="33" t="s">
        <v>150</v>
      </c>
      <c r="B34" s="2" t="s">
        <v>149</v>
      </c>
      <c r="C34" s="2">
        <v>2022</v>
      </c>
      <c r="D34" s="2" t="s">
        <v>138</v>
      </c>
      <c r="E34" s="2" t="s">
        <v>141</v>
      </c>
      <c r="F34" s="34">
        <v>13</v>
      </c>
    </row>
    <row r="35" spans="1:6" x14ac:dyDescent="0.2">
      <c r="A35" s="33" t="s">
        <v>150</v>
      </c>
      <c r="B35" s="2" t="s">
        <v>149</v>
      </c>
      <c r="C35" s="2">
        <v>2022</v>
      </c>
      <c r="D35" s="2" t="s">
        <v>138</v>
      </c>
      <c r="E35" s="2" t="s">
        <v>142</v>
      </c>
      <c r="F35" s="34">
        <v>31</v>
      </c>
    </row>
    <row r="36" spans="1:6" x14ac:dyDescent="0.2">
      <c r="A36" s="33" t="s">
        <v>150</v>
      </c>
      <c r="B36" s="2" t="s">
        <v>149</v>
      </c>
      <c r="C36" s="2">
        <v>2022</v>
      </c>
      <c r="D36" s="2" t="s">
        <v>138</v>
      </c>
      <c r="E36" s="2" t="s">
        <v>143</v>
      </c>
      <c r="F36" s="34">
        <v>102</v>
      </c>
    </row>
    <row r="37" spans="1:6" x14ac:dyDescent="0.2">
      <c r="A37" s="33" t="s">
        <v>150</v>
      </c>
      <c r="B37" s="2" t="s">
        <v>149</v>
      </c>
      <c r="C37" s="2">
        <v>2022</v>
      </c>
      <c r="D37" s="2" t="s">
        <v>138</v>
      </c>
      <c r="E37" s="2" t="s">
        <v>144</v>
      </c>
      <c r="F37" s="34">
        <v>1016</v>
      </c>
    </row>
    <row r="38" spans="1:6" x14ac:dyDescent="0.2">
      <c r="A38" s="33" t="s">
        <v>151</v>
      </c>
      <c r="B38" s="2" t="s">
        <v>146</v>
      </c>
      <c r="C38" s="2">
        <v>2022</v>
      </c>
      <c r="D38" s="2" t="s">
        <v>138</v>
      </c>
      <c r="E38" s="2" t="s">
        <v>139</v>
      </c>
      <c r="F38" s="34">
        <v>394135</v>
      </c>
    </row>
    <row r="39" spans="1:6" x14ac:dyDescent="0.2">
      <c r="A39" s="33" t="s">
        <v>151</v>
      </c>
      <c r="B39" s="2" t="s">
        <v>146</v>
      </c>
      <c r="C39" s="2">
        <v>2022</v>
      </c>
      <c r="D39" s="2" t="s">
        <v>138</v>
      </c>
      <c r="E39" s="2" t="s">
        <v>140</v>
      </c>
      <c r="F39" s="34">
        <v>364391</v>
      </c>
    </row>
    <row r="40" spans="1:6" x14ac:dyDescent="0.2">
      <c r="A40" s="33" t="s">
        <v>151</v>
      </c>
      <c r="B40" s="2" t="s">
        <v>146</v>
      </c>
      <c r="C40" s="2">
        <v>2022</v>
      </c>
      <c r="D40" s="2" t="s">
        <v>138</v>
      </c>
      <c r="E40" s="2" t="s">
        <v>141</v>
      </c>
      <c r="F40" s="34">
        <v>15412</v>
      </c>
    </row>
    <row r="41" spans="1:6" x14ac:dyDescent="0.2">
      <c r="A41" s="33" t="s">
        <v>151</v>
      </c>
      <c r="B41" s="2" t="s">
        <v>146</v>
      </c>
      <c r="C41" s="2">
        <v>2022</v>
      </c>
      <c r="D41" s="2" t="s">
        <v>138</v>
      </c>
      <c r="E41" s="2" t="s">
        <v>142</v>
      </c>
      <c r="F41" s="34">
        <v>9005</v>
      </c>
    </row>
    <row r="42" spans="1:6" x14ac:dyDescent="0.2">
      <c r="A42" s="33" t="s">
        <v>151</v>
      </c>
      <c r="B42" s="2" t="s">
        <v>146</v>
      </c>
      <c r="C42" s="2">
        <v>2022</v>
      </c>
      <c r="D42" s="2" t="s">
        <v>138</v>
      </c>
      <c r="E42" s="2" t="s">
        <v>143</v>
      </c>
      <c r="F42" s="34">
        <v>4560</v>
      </c>
    </row>
    <row r="43" spans="1:6" x14ac:dyDescent="0.2">
      <c r="A43" s="33" t="s">
        <v>151</v>
      </c>
      <c r="B43" s="2" t="s">
        <v>146</v>
      </c>
      <c r="C43" s="2">
        <v>2022</v>
      </c>
      <c r="D43" s="2" t="s">
        <v>138</v>
      </c>
      <c r="E43" s="2" t="s">
        <v>144</v>
      </c>
      <c r="F43" s="34">
        <v>767</v>
      </c>
    </row>
    <row r="44" spans="1:6" x14ac:dyDescent="0.2">
      <c r="A44" s="33" t="s">
        <v>151</v>
      </c>
      <c r="B44" s="2" t="s">
        <v>147</v>
      </c>
      <c r="C44" s="2">
        <v>2022</v>
      </c>
      <c r="D44" s="2" t="s">
        <v>138</v>
      </c>
      <c r="E44" s="2" t="s">
        <v>139</v>
      </c>
      <c r="F44" s="34">
        <v>2165657</v>
      </c>
    </row>
    <row r="45" spans="1:6" x14ac:dyDescent="0.2">
      <c r="A45" s="33" t="s">
        <v>151</v>
      </c>
      <c r="B45" s="2" t="s">
        <v>147</v>
      </c>
      <c r="C45" s="2">
        <v>2022</v>
      </c>
      <c r="D45" s="2" t="s">
        <v>138</v>
      </c>
      <c r="E45" s="2" t="s">
        <v>140</v>
      </c>
      <c r="F45" s="34">
        <v>684847</v>
      </c>
    </row>
    <row r="46" spans="1:6" x14ac:dyDescent="0.2">
      <c r="A46" s="33" t="s">
        <v>151</v>
      </c>
      <c r="B46" s="2" t="s">
        <v>147</v>
      </c>
      <c r="C46" s="2">
        <v>2022</v>
      </c>
      <c r="D46" s="2" t="s">
        <v>138</v>
      </c>
      <c r="E46" s="2" t="s">
        <v>141</v>
      </c>
      <c r="F46" s="34">
        <v>205847</v>
      </c>
    </row>
    <row r="47" spans="1:6" x14ac:dyDescent="0.2">
      <c r="A47" s="33" t="s">
        <v>151</v>
      </c>
      <c r="B47" s="2" t="s">
        <v>147</v>
      </c>
      <c r="C47" s="2">
        <v>2022</v>
      </c>
      <c r="D47" s="2" t="s">
        <v>138</v>
      </c>
      <c r="E47" s="2" t="s">
        <v>142</v>
      </c>
      <c r="F47" s="34">
        <v>269442</v>
      </c>
    </row>
    <row r="48" spans="1:6" x14ac:dyDescent="0.2">
      <c r="A48" s="33" t="s">
        <v>151</v>
      </c>
      <c r="B48" s="2" t="s">
        <v>147</v>
      </c>
      <c r="C48" s="2">
        <v>2022</v>
      </c>
      <c r="D48" s="2" t="s">
        <v>138</v>
      </c>
      <c r="E48" s="2" t="s">
        <v>143</v>
      </c>
      <c r="F48" s="34">
        <v>443953</v>
      </c>
    </row>
    <row r="49" spans="1:6" x14ac:dyDescent="0.2">
      <c r="A49" s="33" t="s">
        <v>151</v>
      </c>
      <c r="B49" s="2" t="s">
        <v>147</v>
      </c>
      <c r="C49" s="2">
        <v>2022</v>
      </c>
      <c r="D49" s="2" t="s">
        <v>138</v>
      </c>
      <c r="E49" s="2" t="s">
        <v>144</v>
      </c>
      <c r="F49" s="34">
        <v>561568</v>
      </c>
    </row>
    <row r="50" spans="1:6" x14ac:dyDescent="0.2">
      <c r="A50" s="33" t="s">
        <v>151</v>
      </c>
      <c r="B50" s="2" t="s">
        <v>149</v>
      </c>
      <c r="C50" s="2">
        <v>2022</v>
      </c>
      <c r="D50" s="2" t="s">
        <v>138</v>
      </c>
      <c r="E50" s="2" t="s">
        <v>139</v>
      </c>
      <c r="F50" s="34">
        <v>5</v>
      </c>
    </row>
    <row r="51" spans="1:6" x14ac:dyDescent="0.2">
      <c r="A51" s="33" t="s">
        <v>151</v>
      </c>
      <c r="B51" s="2" t="s">
        <v>149</v>
      </c>
      <c r="C51" s="2">
        <v>2022</v>
      </c>
      <c r="D51" s="2" t="s">
        <v>138</v>
      </c>
      <c r="E51" s="2" t="s">
        <v>140</v>
      </c>
      <c r="F51" s="34">
        <v>2</v>
      </c>
    </row>
    <row r="52" spans="1:6" x14ac:dyDescent="0.2">
      <c r="A52" s="33" t="s">
        <v>151</v>
      </c>
      <c r="B52" s="2" t="s">
        <v>149</v>
      </c>
      <c r="C52" s="2">
        <v>2022</v>
      </c>
      <c r="D52" s="2" t="s">
        <v>138</v>
      </c>
      <c r="E52" s="2" t="s">
        <v>141</v>
      </c>
      <c r="F52" s="34">
        <v>13</v>
      </c>
    </row>
    <row r="53" spans="1:6" x14ac:dyDescent="0.2">
      <c r="A53" s="33" t="s">
        <v>151</v>
      </c>
      <c r="B53" s="2" t="s">
        <v>149</v>
      </c>
      <c r="C53" s="2">
        <v>2022</v>
      </c>
      <c r="D53" s="2" t="s">
        <v>138</v>
      </c>
      <c r="E53" s="2" t="s">
        <v>142</v>
      </c>
      <c r="F53" s="34">
        <v>30</v>
      </c>
    </row>
    <row r="54" spans="1:6" x14ac:dyDescent="0.2">
      <c r="A54" s="33" t="s">
        <v>151</v>
      </c>
      <c r="B54" s="2" t="s">
        <v>149</v>
      </c>
      <c r="C54" s="2">
        <v>2022</v>
      </c>
      <c r="D54" s="2" t="s">
        <v>138</v>
      </c>
      <c r="E54" s="2" t="s">
        <v>143</v>
      </c>
      <c r="F54" s="34">
        <v>97</v>
      </c>
    </row>
    <row r="55" spans="1:6" x14ac:dyDescent="0.2">
      <c r="A55" s="33" t="s">
        <v>151</v>
      </c>
      <c r="B55" s="2" t="s">
        <v>149</v>
      </c>
      <c r="C55" s="2">
        <v>2022</v>
      </c>
      <c r="D55" s="2" t="s">
        <v>138</v>
      </c>
      <c r="E55" s="2" t="s">
        <v>144</v>
      </c>
      <c r="F55" s="34">
        <v>732</v>
      </c>
    </row>
    <row r="56" spans="1:6" x14ac:dyDescent="0.2">
      <c r="A56" s="33" t="s">
        <v>152</v>
      </c>
      <c r="B56" s="2" t="s">
        <v>146</v>
      </c>
      <c r="C56" s="2">
        <v>2022</v>
      </c>
      <c r="D56" s="2" t="s">
        <v>138</v>
      </c>
      <c r="E56" s="2" t="s">
        <v>139</v>
      </c>
      <c r="F56" s="34">
        <v>1292436</v>
      </c>
    </row>
    <row r="57" spans="1:6" x14ac:dyDescent="0.2">
      <c r="A57" s="33" t="s">
        <v>152</v>
      </c>
      <c r="B57" s="2" t="s">
        <v>146</v>
      </c>
      <c r="C57" s="2">
        <v>2022</v>
      </c>
      <c r="D57" s="2" t="s">
        <v>138</v>
      </c>
      <c r="E57" s="2" t="s">
        <v>140</v>
      </c>
      <c r="F57" s="34">
        <v>1245891</v>
      </c>
    </row>
    <row r="58" spans="1:6" x14ac:dyDescent="0.2">
      <c r="A58" s="33" t="s">
        <v>152</v>
      </c>
      <c r="B58" s="2" t="s">
        <v>146</v>
      </c>
      <c r="C58" s="2">
        <v>2022</v>
      </c>
      <c r="D58" s="2" t="s">
        <v>138</v>
      </c>
      <c r="E58" s="2" t="s">
        <v>141</v>
      </c>
      <c r="F58" s="34">
        <v>23279</v>
      </c>
    </row>
    <row r="59" spans="1:6" x14ac:dyDescent="0.2">
      <c r="A59" s="33" t="s">
        <v>152</v>
      </c>
      <c r="B59" s="2" t="s">
        <v>146</v>
      </c>
      <c r="C59" s="2">
        <v>2022</v>
      </c>
      <c r="D59" s="2" t="s">
        <v>138</v>
      </c>
      <c r="E59" s="2" t="s">
        <v>142</v>
      </c>
      <c r="F59" s="34">
        <v>13973</v>
      </c>
    </row>
    <row r="60" spans="1:6" x14ac:dyDescent="0.2">
      <c r="A60" s="33" t="s">
        <v>152</v>
      </c>
      <c r="B60" s="2" t="s">
        <v>146</v>
      </c>
      <c r="C60" s="2">
        <v>2022</v>
      </c>
      <c r="D60" s="2" t="s">
        <v>138</v>
      </c>
      <c r="E60" s="2" t="s">
        <v>143</v>
      </c>
      <c r="F60" s="34">
        <v>7526</v>
      </c>
    </row>
    <row r="61" spans="1:6" x14ac:dyDescent="0.2">
      <c r="A61" s="33" t="s">
        <v>152</v>
      </c>
      <c r="B61" s="2" t="s">
        <v>146</v>
      </c>
      <c r="C61" s="2">
        <v>2022</v>
      </c>
      <c r="D61" s="2" t="s">
        <v>138</v>
      </c>
      <c r="E61" s="2" t="s">
        <v>144</v>
      </c>
      <c r="F61" s="34">
        <v>1767</v>
      </c>
    </row>
    <row r="62" spans="1:6" x14ac:dyDescent="0.2">
      <c r="A62" s="33" t="s">
        <v>152</v>
      </c>
      <c r="B62" s="2" t="s">
        <v>147</v>
      </c>
      <c r="C62" s="2">
        <v>2022</v>
      </c>
      <c r="D62" s="2" t="s">
        <v>138</v>
      </c>
      <c r="E62" s="2" t="s">
        <v>139</v>
      </c>
      <c r="F62" s="34">
        <v>4230462</v>
      </c>
    </row>
    <row r="63" spans="1:6" x14ac:dyDescent="0.2">
      <c r="A63" s="33" t="s">
        <v>152</v>
      </c>
      <c r="B63" s="2" t="s">
        <v>147</v>
      </c>
      <c r="C63" s="2">
        <v>2022</v>
      </c>
      <c r="D63" s="2" t="s">
        <v>138</v>
      </c>
      <c r="E63" s="2" t="s">
        <v>140</v>
      </c>
      <c r="F63" s="34">
        <v>1406846</v>
      </c>
    </row>
    <row r="64" spans="1:6" x14ac:dyDescent="0.2">
      <c r="A64" s="33" t="s">
        <v>152</v>
      </c>
      <c r="B64" s="2" t="s">
        <v>147</v>
      </c>
      <c r="C64" s="2">
        <v>2022</v>
      </c>
      <c r="D64" s="2" t="s">
        <v>138</v>
      </c>
      <c r="E64" s="2" t="s">
        <v>141</v>
      </c>
      <c r="F64" s="34">
        <v>317065</v>
      </c>
    </row>
    <row r="65" spans="1:6" x14ac:dyDescent="0.2">
      <c r="A65" s="33" t="s">
        <v>152</v>
      </c>
      <c r="B65" s="2" t="s">
        <v>147</v>
      </c>
      <c r="C65" s="2">
        <v>2022</v>
      </c>
      <c r="D65" s="2" t="s">
        <v>138</v>
      </c>
      <c r="E65" s="2" t="s">
        <v>142</v>
      </c>
      <c r="F65" s="34">
        <v>416423</v>
      </c>
    </row>
    <row r="66" spans="1:6" x14ac:dyDescent="0.2">
      <c r="A66" s="33" t="s">
        <v>152</v>
      </c>
      <c r="B66" s="2" t="s">
        <v>147</v>
      </c>
      <c r="C66" s="2">
        <v>2022</v>
      </c>
      <c r="D66" s="2" t="s">
        <v>138</v>
      </c>
      <c r="E66" s="2" t="s">
        <v>143</v>
      </c>
      <c r="F66" s="34">
        <v>768742</v>
      </c>
    </row>
    <row r="67" spans="1:6" x14ac:dyDescent="0.2">
      <c r="A67" s="33" t="s">
        <v>152</v>
      </c>
      <c r="B67" s="2" t="s">
        <v>147</v>
      </c>
      <c r="C67" s="2">
        <v>2022</v>
      </c>
      <c r="D67" s="2" t="s">
        <v>138</v>
      </c>
      <c r="E67" s="2" t="s">
        <v>144</v>
      </c>
      <c r="F67" s="34">
        <v>1321387</v>
      </c>
    </row>
    <row r="68" spans="1:6" x14ac:dyDescent="0.2">
      <c r="A68" s="33" t="s">
        <v>152</v>
      </c>
      <c r="B68" s="2" t="s">
        <v>149</v>
      </c>
      <c r="C68" s="2">
        <v>2022</v>
      </c>
      <c r="D68" s="2" t="s">
        <v>138</v>
      </c>
      <c r="E68" s="2" t="s">
        <v>139</v>
      </c>
      <c r="F68" s="34">
        <v>3</v>
      </c>
    </row>
    <row r="69" spans="1:6" x14ac:dyDescent="0.2">
      <c r="A69" s="33" t="s">
        <v>152</v>
      </c>
      <c r="B69" s="2" t="s">
        <v>149</v>
      </c>
      <c r="C69" s="2">
        <v>2022</v>
      </c>
      <c r="D69" s="2" t="s">
        <v>138</v>
      </c>
      <c r="E69" s="2" t="s">
        <v>140</v>
      </c>
      <c r="F69" s="34">
        <v>1</v>
      </c>
    </row>
    <row r="70" spans="1:6" x14ac:dyDescent="0.2">
      <c r="A70" s="33" t="s">
        <v>152</v>
      </c>
      <c r="B70" s="2" t="s">
        <v>149</v>
      </c>
      <c r="C70" s="2">
        <v>2022</v>
      </c>
      <c r="D70" s="2" t="s">
        <v>138</v>
      </c>
      <c r="E70" s="2" t="s">
        <v>141</v>
      </c>
      <c r="F70" s="34">
        <v>14</v>
      </c>
    </row>
    <row r="71" spans="1:6" x14ac:dyDescent="0.2">
      <c r="A71" s="33" t="s">
        <v>152</v>
      </c>
      <c r="B71" s="2" t="s">
        <v>149</v>
      </c>
      <c r="C71" s="2">
        <v>2022</v>
      </c>
      <c r="D71" s="2" t="s">
        <v>138</v>
      </c>
      <c r="E71" s="2" t="s">
        <v>142</v>
      </c>
      <c r="F71" s="34">
        <v>30</v>
      </c>
    </row>
    <row r="72" spans="1:6" x14ac:dyDescent="0.2">
      <c r="A72" s="33" t="s">
        <v>152</v>
      </c>
      <c r="B72" s="2" t="s">
        <v>149</v>
      </c>
      <c r="C72" s="2">
        <v>2022</v>
      </c>
      <c r="D72" s="2" t="s">
        <v>138</v>
      </c>
      <c r="E72" s="2" t="s">
        <v>143</v>
      </c>
      <c r="F72" s="34">
        <v>102</v>
      </c>
    </row>
    <row r="73" spans="1:6" x14ac:dyDescent="0.2">
      <c r="A73" s="33" t="s">
        <v>152</v>
      </c>
      <c r="B73" s="2" t="s">
        <v>149</v>
      </c>
      <c r="C73" s="2">
        <v>2022</v>
      </c>
      <c r="D73" s="2" t="s">
        <v>138</v>
      </c>
      <c r="E73" s="2" t="s">
        <v>144</v>
      </c>
      <c r="F73" s="34">
        <v>748</v>
      </c>
    </row>
    <row r="74" spans="1:6" x14ac:dyDescent="0.2">
      <c r="A74" s="33" t="s">
        <v>153</v>
      </c>
      <c r="B74" s="2" t="s">
        <v>146</v>
      </c>
      <c r="C74" s="2">
        <v>2022</v>
      </c>
      <c r="D74" s="2" t="s">
        <v>138</v>
      </c>
      <c r="E74" s="2" t="s">
        <v>139</v>
      </c>
      <c r="F74" s="34">
        <v>380208</v>
      </c>
    </row>
    <row r="75" spans="1:6" x14ac:dyDescent="0.2">
      <c r="A75" s="33" t="s">
        <v>153</v>
      </c>
      <c r="B75" s="2" t="s">
        <v>146</v>
      </c>
      <c r="C75" s="2">
        <v>2022</v>
      </c>
      <c r="D75" s="2" t="s">
        <v>138</v>
      </c>
      <c r="E75" s="2" t="s">
        <v>140</v>
      </c>
      <c r="F75" s="34">
        <v>348601</v>
      </c>
    </row>
    <row r="76" spans="1:6" x14ac:dyDescent="0.2">
      <c r="A76" s="33" t="s">
        <v>153</v>
      </c>
      <c r="B76" s="2" t="s">
        <v>146</v>
      </c>
      <c r="C76" s="2">
        <v>2022</v>
      </c>
      <c r="D76" s="2" t="s">
        <v>138</v>
      </c>
      <c r="E76" s="2" t="s">
        <v>141</v>
      </c>
      <c r="F76" s="34">
        <v>15727</v>
      </c>
    </row>
    <row r="77" spans="1:6" x14ac:dyDescent="0.2">
      <c r="A77" s="33" t="s">
        <v>153</v>
      </c>
      <c r="B77" s="2" t="s">
        <v>146</v>
      </c>
      <c r="C77" s="2">
        <v>2022</v>
      </c>
      <c r="D77" s="2" t="s">
        <v>138</v>
      </c>
      <c r="E77" s="2" t="s">
        <v>142</v>
      </c>
      <c r="F77" s="34">
        <v>10133</v>
      </c>
    </row>
    <row r="78" spans="1:6" x14ac:dyDescent="0.2">
      <c r="A78" s="33" t="s">
        <v>153</v>
      </c>
      <c r="B78" s="2" t="s">
        <v>146</v>
      </c>
      <c r="C78" s="2">
        <v>2022</v>
      </c>
      <c r="D78" s="2" t="s">
        <v>138</v>
      </c>
      <c r="E78" s="2" t="s">
        <v>143</v>
      </c>
      <c r="F78" s="34">
        <v>4855</v>
      </c>
    </row>
    <row r="79" spans="1:6" x14ac:dyDescent="0.2">
      <c r="A79" s="33" t="s">
        <v>153</v>
      </c>
      <c r="B79" s="2" t="s">
        <v>146</v>
      </c>
      <c r="C79" s="2">
        <v>2022</v>
      </c>
      <c r="D79" s="2" t="s">
        <v>138</v>
      </c>
      <c r="E79" s="2" t="s">
        <v>144</v>
      </c>
      <c r="F79" s="34">
        <v>892</v>
      </c>
    </row>
    <row r="80" spans="1:6" x14ac:dyDescent="0.2">
      <c r="A80" s="33" t="s">
        <v>153</v>
      </c>
      <c r="B80" s="2" t="s">
        <v>147</v>
      </c>
      <c r="C80" s="2">
        <v>2022</v>
      </c>
      <c r="D80" s="2" t="s">
        <v>138</v>
      </c>
      <c r="E80" s="2" t="s">
        <v>139</v>
      </c>
      <c r="F80" s="34">
        <v>2217600</v>
      </c>
    </row>
    <row r="81" spans="1:6" x14ac:dyDescent="0.2">
      <c r="A81" s="33" t="s">
        <v>153</v>
      </c>
      <c r="B81" s="2" t="s">
        <v>147</v>
      </c>
      <c r="C81" s="2">
        <v>2022</v>
      </c>
      <c r="D81" s="2" t="s">
        <v>138</v>
      </c>
      <c r="E81" s="2" t="s">
        <v>140</v>
      </c>
      <c r="F81" s="34">
        <v>442856</v>
      </c>
    </row>
    <row r="82" spans="1:6" x14ac:dyDescent="0.2">
      <c r="A82" s="33" t="s">
        <v>153</v>
      </c>
      <c r="B82" s="2" t="s">
        <v>147</v>
      </c>
      <c r="C82" s="2">
        <v>2022</v>
      </c>
      <c r="D82" s="2" t="s">
        <v>138</v>
      </c>
      <c r="E82" s="2" t="s">
        <v>141</v>
      </c>
      <c r="F82" s="34">
        <v>212006</v>
      </c>
    </row>
    <row r="83" spans="1:6" x14ac:dyDescent="0.2">
      <c r="A83" s="33" t="s">
        <v>153</v>
      </c>
      <c r="B83" s="2" t="s">
        <v>147</v>
      </c>
      <c r="C83" s="2">
        <v>2022</v>
      </c>
      <c r="D83" s="2" t="s">
        <v>138</v>
      </c>
      <c r="E83" s="2" t="s">
        <v>142</v>
      </c>
      <c r="F83" s="34">
        <v>304168</v>
      </c>
    </row>
    <row r="84" spans="1:6" x14ac:dyDescent="0.2">
      <c r="A84" s="33" t="s">
        <v>153</v>
      </c>
      <c r="B84" s="2" t="s">
        <v>147</v>
      </c>
      <c r="C84" s="2">
        <v>2022</v>
      </c>
      <c r="D84" s="2" t="s">
        <v>138</v>
      </c>
      <c r="E84" s="2" t="s">
        <v>143</v>
      </c>
      <c r="F84" s="34">
        <v>471682</v>
      </c>
    </row>
    <row r="85" spans="1:6" x14ac:dyDescent="0.2">
      <c r="A85" s="33" t="s">
        <v>153</v>
      </c>
      <c r="B85" s="2" t="s">
        <v>147</v>
      </c>
      <c r="C85" s="2">
        <v>2022</v>
      </c>
      <c r="D85" s="2" t="s">
        <v>138</v>
      </c>
      <c r="E85" s="2" t="s">
        <v>144</v>
      </c>
      <c r="F85" s="34">
        <v>786888</v>
      </c>
    </row>
    <row r="86" spans="1:6" x14ac:dyDescent="0.2">
      <c r="A86" s="33" t="s">
        <v>153</v>
      </c>
      <c r="B86" s="2" t="s">
        <v>149</v>
      </c>
      <c r="C86" s="2">
        <v>2022</v>
      </c>
      <c r="D86" s="2" t="s">
        <v>138</v>
      </c>
      <c r="E86" s="2" t="s">
        <v>139</v>
      </c>
      <c r="F86" s="34">
        <v>6</v>
      </c>
    </row>
    <row r="87" spans="1:6" x14ac:dyDescent="0.2">
      <c r="A87" s="33" t="s">
        <v>153</v>
      </c>
      <c r="B87" s="2" t="s">
        <v>149</v>
      </c>
      <c r="C87" s="2">
        <v>2022</v>
      </c>
      <c r="D87" s="2" t="s">
        <v>138</v>
      </c>
      <c r="E87" s="2" t="s">
        <v>140</v>
      </c>
      <c r="F87" s="34">
        <v>1</v>
      </c>
    </row>
    <row r="88" spans="1:6" x14ac:dyDescent="0.2">
      <c r="A88" s="33" t="s">
        <v>153</v>
      </c>
      <c r="B88" s="2" t="s">
        <v>149</v>
      </c>
      <c r="C88" s="2">
        <v>2022</v>
      </c>
      <c r="D88" s="2" t="s">
        <v>138</v>
      </c>
      <c r="E88" s="2" t="s">
        <v>141</v>
      </c>
      <c r="F88" s="34">
        <v>13</v>
      </c>
    </row>
    <row r="89" spans="1:6" x14ac:dyDescent="0.2">
      <c r="A89" s="33" t="s">
        <v>153</v>
      </c>
      <c r="B89" s="2" t="s">
        <v>149</v>
      </c>
      <c r="C89" s="2">
        <v>2022</v>
      </c>
      <c r="D89" s="2" t="s">
        <v>138</v>
      </c>
      <c r="E89" s="2" t="s">
        <v>142</v>
      </c>
      <c r="F89" s="34">
        <v>30</v>
      </c>
    </row>
    <row r="90" spans="1:6" x14ac:dyDescent="0.2">
      <c r="A90" s="33" t="s">
        <v>153</v>
      </c>
      <c r="B90" s="2" t="s">
        <v>149</v>
      </c>
      <c r="C90" s="2">
        <v>2022</v>
      </c>
      <c r="D90" s="2" t="s">
        <v>138</v>
      </c>
      <c r="E90" s="2" t="s">
        <v>143</v>
      </c>
      <c r="F90" s="34">
        <v>97</v>
      </c>
    </row>
    <row r="91" spans="1:6" x14ac:dyDescent="0.2">
      <c r="A91" s="33" t="s">
        <v>153</v>
      </c>
      <c r="B91" s="2" t="s">
        <v>149</v>
      </c>
      <c r="C91" s="2">
        <v>2022</v>
      </c>
      <c r="D91" s="2" t="s">
        <v>138</v>
      </c>
      <c r="E91" s="2" t="s">
        <v>144</v>
      </c>
      <c r="F91" s="34">
        <v>882</v>
      </c>
    </row>
    <row r="92" spans="1:6" x14ac:dyDescent="0.2">
      <c r="A92" s="33" t="s">
        <v>154</v>
      </c>
      <c r="B92" s="2" t="s">
        <v>146</v>
      </c>
      <c r="C92" s="2">
        <v>2022</v>
      </c>
      <c r="D92" s="2" t="s">
        <v>138</v>
      </c>
      <c r="E92" s="2" t="s">
        <v>139</v>
      </c>
      <c r="F92" s="34">
        <v>3159716</v>
      </c>
    </row>
    <row r="93" spans="1:6" x14ac:dyDescent="0.2">
      <c r="A93" s="33" t="s">
        <v>154</v>
      </c>
      <c r="B93" s="2" t="s">
        <v>146</v>
      </c>
      <c r="C93" s="2">
        <v>2022</v>
      </c>
      <c r="D93" s="2" t="s">
        <v>138</v>
      </c>
      <c r="E93" s="2" t="s">
        <v>140</v>
      </c>
      <c r="F93" s="34">
        <v>2652848</v>
      </c>
    </row>
    <row r="94" spans="1:6" x14ac:dyDescent="0.2">
      <c r="A94" s="33" t="s">
        <v>154</v>
      </c>
      <c r="B94" s="2" t="s">
        <v>146</v>
      </c>
      <c r="C94" s="2">
        <v>2022</v>
      </c>
      <c r="D94" s="2" t="s">
        <v>138</v>
      </c>
      <c r="E94" s="2" t="s">
        <v>141</v>
      </c>
      <c r="F94" s="34">
        <v>297133</v>
      </c>
    </row>
    <row r="95" spans="1:6" x14ac:dyDescent="0.2">
      <c r="A95" s="33" t="s">
        <v>154</v>
      </c>
      <c r="B95" s="2" t="s">
        <v>146</v>
      </c>
      <c r="C95" s="2">
        <v>2022</v>
      </c>
      <c r="D95" s="2" t="s">
        <v>138</v>
      </c>
      <c r="E95" s="2" t="s">
        <v>142</v>
      </c>
      <c r="F95" s="34">
        <v>132773</v>
      </c>
    </row>
    <row r="96" spans="1:6" x14ac:dyDescent="0.2">
      <c r="A96" s="33" t="s">
        <v>154</v>
      </c>
      <c r="B96" s="2" t="s">
        <v>146</v>
      </c>
      <c r="C96" s="2">
        <v>2022</v>
      </c>
      <c r="D96" s="2" t="s">
        <v>138</v>
      </c>
      <c r="E96" s="2" t="s">
        <v>143</v>
      </c>
      <c r="F96" s="34">
        <v>62701</v>
      </c>
    </row>
    <row r="97" spans="1:6" x14ac:dyDescent="0.2">
      <c r="A97" s="33" t="s">
        <v>154</v>
      </c>
      <c r="B97" s="2" t="s">
        <v>146</v>
      </c>
      <c r="C97" s="2">
        <v>2022</v>
      </c>
      <c r="D97" s="2" t="s">
        <v>138</v>
      </c>
      <c r="E97" s="2" t="s">
        <v>144</v>
      </c>
      <c r="F97" s="34">
        <v>14260</v>
      </c>
    </row>
    <row r="98" spans="1:6" x14ac:dyDescent="0.2">
      <c r="A98" s="33" t="s">
        <v>154</v>
      </c>
      <c r="B98" s="2" t="s">
        <v>147</v>
      </c>
      <c r="C98" s="2">
        <v>2022</v>
      </c>
      <c r="D98" s="2" t="s">
        <v>138</v>
      </c>
      <c r="E98" s="2" t="s">
        <v>139</v>
      </c>
      <c r="F98" s="34">
        <v>38715794</v>
      </c>
    </row>
    <row r="99" spans="1:6" x14ac:dyDescent="0.2">
      <c r="A99" s="33" t="s">
        <v>154</v>
      </c>
      <c r="B99" s="2" t="s">
        <v>147</v>
      </c>
      <c r="C99" s="2">
        <v>2022</v>
      </c>
      <c r="D99" s="2" t="s">
        <v>138</v>
      </c>
      <c r="E99" s="2" t="s">
        <v>140</v>
      </c>
      <c r="F99" s="34">
        <v>7802203</v>
      </c>
    </row>
    <row r="100" spans="1:6" x14ac:dyDescent="0.2">
      <c r="A100" s="33" t="s">
        <v>154</v>
      </c>
      <c r="B100" s="2" t="s">
        <v>147</v>
      </c>
      <c r="C100" s="2">
        <v>2022</v>
      </c>
      <c r="D100" s="2" t="s">
        <v>138</v>
      </c>
      <c r="E100" s="2" t="s">
        <v>141</v>
      </c>
      <c r="F100" s="34">
        <v>3937585</v>
      </c>
    </row>
    <row r="101" spans="1:6" x14ac:dyDescent="0.2">
      <c r="A101" s="33" t="s">
        <v>154</v>
      </c>
      <c r="B101" s="2" t="s">
        <v>147</v>
      </c>
      <c r="C101" s="2">
        <v>2022</v>
      </c>
      <c r="D101" s="2" t="s">
        <v>138</v>
      </c>
      <c r="E101" s="2" t="s">
        <v>142</v>
      </c>
      <c r="F101" s="34">
        <v>3993566</v>
      </c>
    </row>
    <row r="102" spans="1:6" x14ac:dyDescent="0.2">
      <c r="A102" s="33" t="s">
        <v>154</v>
      </c>
      <c r="B102" s="2" t="s">
        <v>147</v>
      </c>
      <c r="C102" s="2">
        <v>2022</v>
      </c>
      <c r="D102" s="2" t="s">
        <v>138</v>
      </c>
      <c r="E102" s="2" t="s">
        <v>143</v>
      </c>
      <c r="F102" s="34">
        <v>6132076</v>
      </c>
    </row>
    <row r="103" spans="1:6" x14ac:dyDescent="0.2">
      <c r="A103" s="33" t="s">
        <v>154</v>
      </c>
      <c r="B103" s="2" t="s">
        <v>147</v>
      </c>
      <c r="C103" s="2">
        <v>2022</v>
      </c>
      <c r="D103" s="2" t="s">
        <v>138</v>
      </c>
      <c r="E103" s="2" t="s">
        <v>144</v>
      </c>
      <c r="F103" s="34">
        <v>16850364</v>
      </c>
    </row>
    <row r="104" spans="1:6" x14ac:dyDescent="0.2">
      <c r="A104" s="33" t="s">
        <v>154</v>
      </c>
      <c r="B104" s="2" t="s">
        <v>149</v>
      </c>
      <c r="C104" s="2">
        <v>2022</v>
      </c>
      <c r="D104" s="2" t="s">
        <v>138</v>
      </c>
      <c r="E104" s="2" t="s">
        <v>139</v>
      </c>
      <c r="F104" s="34">
        <v>12</v>
      </c>
    </row>
    <row r="105" spans="1:6" x14ac:dyDescent="0.2">
      <c r="A105" s="33" t="s">
        <v>154</v>
      </c>
      <c r="B105" s="2" t="s">
        <v>149</v>
      </c>
      <c r="C105" s="2">
        <v>2022</v>
      </c>
      <c r="D105" s="2" t="s">
        <v>138</v>
      </c>
      <c r="E105" s="2" t="s">
        <v>140</v>
      </c>
      <c r="F105" s="34">
        <v>3</v>
      </c>
    </row>
    <row r="106" spans="1:6" x14ac:dyDescent="0.2">
      <c r="A106" s="33" t="s">
        <v>154</v>
      </c>
      <c r="B106" s="2" t="s">
        <v>149</v>
      </c>
      <c r="C106" s="2">
        <v>2022</v>
      </c>
      <c r="D106" s="2" t="s">
        <v>138</v>
      </c>
      <c r="E106" s="2" t="s">
        <v>141</v>
      </c>
      <c r="F106" s="34">
        <v>13</v>
      </c>
    </row>
    <row r="107" spans="1:6" x14ac:dyDescent="0.2">
      <c r="A107" s="33" t="s">
        <v>154</v>
      </c>
      <c r="B107" s="2" t="s">
        <v>149</v>
      </c>
      <c r="C107" s="2">
        <v>2022</v>
      </c>
      <c r="D107" s="2" t="s">
        <v>138</v>
      </c>
      <c r="E107" s="2" t="s">
        <v>142</v>
      </c>
      <c r="F107" s="34">
        <v>30</v>
      </c>
    </row>
    <row r="108" spans="1:6" x14ac:dyDescent="0.2">
      <c r="A108" s="33" t="s">
        <v>154</v>
      </c>
      <c r="B108" s="2" t="s">
        <v>149</v>
      </c>
      <c r="C108" s="2">
        <v>2022</v>
      </c>
      <c r="D108" s="2" t="s">
        <v>138</v>
      </c>
      <c r="E108" s="2" t="s">
        <v>143</v>
      </c>
      <c r="F108" s="34">
        <v>98</v>
      </c>
    </row>
    <row r="109" spans="1:6" x14ac:dyDescent="0.2">
      <c r="A109" s="33" t="s">
        <v>154</v>
      </c>
      <c r="B109" s="2" t="s">
        <v>149</v>
      </c>
      <c r="C109" s="2">
        <v>2022</v>
      </c>
      <c r="D109" s="2" t="s">
        <v>138</v>
      </c>
      <c r="E109" s="2" t="s">
        <v>144</v>
      </c>
      <c r="F109" s="34">
        <v>1182</v>
      </c>
    </row>
    <row r="110" spans="1:6" x14ac:dyDescent="0.2">
      <c r="A110" s="33" t="s">
        <v>155</v>
      </c>
      <c r="B110" s="2" t="s">
        <v>146</v>
      </c>
      <c r="C110" s="2">
        <v>2022</v>
      </c>
      <c r="D110" s="2" t="s">
        <v>138</v>
      </c>
      <c r="E110" s="2" t="s">
        <v>139</v>
      </c>
      <c r="F110" s="34">
        <v>141785</v>
      </c>
    </row>
    <row r="111" spans="1:6" x14ac:dyDescent="0.2">
      <c r="A111" s="33" t="s">
        <v>155</v>
      </c>
      <c r="B111" s="2" t="s">
        <v>146</v>
      </c>
      <c r="C111" s="2">
        <v>2022</v>
      </c>
      <c r="D111" s="2" t="s">
        <v>138</v>
      </c>
      <c r="E111" s="2" t="s">
        <v>140</v>
      </c>
      <c r="F111" s="34">
        <v>134157</v>
      </c>
    </row>
    <row r="112" spans="1:6" x14ac:dyDescent="0.2">
      <c r="A112" s="33" t="s">
        <v>155</v>
      </c>
      <c r="B112" s="2" t="s">
        <v>146</v>
      </c>
      <c r="C112" s="2">
        <v>2022</v>
      </c>
      <c r="D112" s="2" t="s">
        <v>138</v>
      </c>
      <c r="E112" s="2" t="s">
        <v>141</v>
      </c>
      <c r="F112" s="34">
        <v>3946</v>
      </c>
    </row>
    <row r="113" spans="1:6" x14ac:dyDescent="0.2">
      <c r="A113" s="33" t="s">
        <v>155</v>
      </c>
      <c r="B113" s="2" t="s">
        <v>146</v>
      </c>
      <c r="C113" s="2">
        <v>2022</v>
      </c>
      <c r="D113" s="2" t="s">
        <v>138</v>
      </c>
      <c r="E113" s="2" t="s">
        <v>142</v>
      </c>
      <c r="F113" s="34">
        <v>2428</v>
      </c>
    </row>
    <row r="114" spans="1:6" x14ac:dyDescent="0.2">
      <c r="A114" s="33" t="s">
        <v>155</v>
      </c>
      <c r="B114" s="2" t="s">
        <v>146</v>
      </c>
      <c r="C114" s="2">
        <v>2022</v>
      </c>
      <c r="D114" s="2" t="s">
        <v>138</v>
      </c>
      <c r="E114" s="2" t="s">
        <v>143</v>
      </c>
      <c r="F114" s="34">
        <v>1077</v>
      </c>
    </row>
    <row r="115" spans="1:6" x14ac:dyDescent="0.2">
      <c r="A115" s="33" t="s">
        <v>155</v>
      </c>
      <c r="B115" s="2" t="s">
        <v>146</v>
      </c>
      <c r="C115" s="2">
        <v>2022</v>
      </c>
      <c r="D115" s="2" t="s">
        <v>138</v>
      </c>
      <c r="E115" s="2" t="s">
        <v>144</v>
      </c>
      <c r="F115" s="34">
        <v>177</v>
      </c>
    </row>
    <row r="116" spans="1:6" x14ac:dyDescent="0.2">
      <c r="A116" s="33" t="s">
        <v>155</v>
      </c>
      <c r="B116" s="2" t="s">
        <v>147</v>
      </c>
      <c r="C116" s="2">
        <v>2022</v>
      </c>
      <c r="D116" s="2" t="s">
        <v>138</v>
      </c>
      <c r="E116" s="2" t="s">
        <v>139</v>
      </c>
      <c r="F116" s="34">
        <v>543373</v>
      </c>
    </row>
    <row r="117" spans="1:6" x14ac:dyDescent="0.2">
      <c r="A117" s="33" t="s">
        <v>155</v>
      </c>
      <c r="B117" s="2" t="s">
        <v>147</v>
      </c>
      <c r="C117" s="2">
        <v>2022</v>
      </c>
      <c r="D117" s="2" t="s">
        <v>138</v>
      </c>
      <c r="E117" s="2" t="s">
        <v>140</v>
      </c>
      <c r="F117" s="34">
        <v>210167</v>
      </c>
    </row>
    <row r="118" spans="1:6" x14ac:dyDescent="0.2">
      <c r="A118" s="33" t="s">
        <v>155</v>
      </c>
      <c r="B118" s="2" t="s">
        <v>147</v>
      </c>
      <c r="C118" s="2">
        <v>2022</v>
      </c>
      <c r="D118" s="2" t="s">
        <v>138</v>
      </c>
      <c r="E118" s="2" t="s">
        <v>141</v>
      </c>
      <c r="F118" s="34">
        <v>52922</v>
      </c>
    </row>
    <row r="119" spans="1:6" x14ac:dyDescent="0.2">
      <c r="A119" s="33" t="s">
        <v>155</v>
      </c>
      <c r="B119" s="2" t="s">
        <v>147</v>
      </c>
      <c r="C119" s="2">
        <v>2022</v>
      </c>
      <c r="D119" s="2" t="s">
        <v>138</v>
      </c>
      <c r="E119" s="2" t="s">
        <v>142</v>
      </c>
      <c r="F119" s="34">
        <v>71455</v>
      </c>
    </row>
    <row r="120" spans="1:6" x14ac:dyDescent="0.2">
      <c r="A120" s="33" t="s">
        <v>155</v>
      </c>
      <c r="B120" s="2" t="s">
        <v>147</v>
      </c>
      <c r="C120" s="2">
        <v>2022</v>
      </c>
      <c r="D120" s="2" t="s">
        <v>138</v>
      </c>
      <c r="E120" s="2" t="s">
        <v>143</v>
      </c>
      <c r="F120" s="34">
        <v>108156</v>
      </c>
    </row>
    <row r="121" spans="1:6" x14ac:dyDescent="0.2">
      <c r="A121" s="33" t="s">
        <v>155</v>
      </c>
      <c r="B121" s="2" t="s">
        <v>147</v>
      </c>
      <c r="C121" s="2">
        <v>2022</v>
      </c>
      <c r="D121" s="2" t="s">
        <v>138</v>
      </c>
      <c r="E121" s="2" t="s">
        <v>144</v>
      </c>
      <c r="F121" s="34">
        <v>100673</v>
      </c>
    </row>
    <row r="122" spans="1:6" x14ac:dyDescent="0.2">
      <c r="A122" s="33" t="s">
        <v>155</v>
      </c>
      <c r="B122" s="2" t="s">
        <v>149</v>
      </c>
      <c r="C122" s="2">
        <v>2022</v>
      </c>
      <c r="D122" s="2" t="s">
        <v>138</v>
      </c>
      <c r="E122" s="2" t="s">
        <v>139</v>
      </c>
      <c r="F122" s="34">
        <v>4</v>
      </c>
    </row>
    <row r="123" spans="1:6" x14ac:dyDescent="0.2">
      <c r="A123" s="33" t="s">
        <v>155</v>
      </c>
      <c r="B123" s="2" t="s">
        <v>149</v>
      </c>
      <c r="C123" s="2">
        <v>2022</v>
      </c>
      <c r="D123" s="2" t="s">
        <v>138</v>
      </c>
      <c r="E123" s="2" t="s">
        <v>140</v>
      </c>
      <c r="F123" s="34">
        <v>2</v>
      </c>
    </row>
    <row r="124" spans="1:6" x14ac:dyDescent="0.2">
      <c r="A124" s="33" t="s">
        <v>155</v>
      </c>
      <c r="B124" s="2" t="s">
        <v>149</v>
      </c>
      <c r="C124" s="2">
        <v>2022</v>
      </c>
      <c r="D124" s="2" t="s">
        <v>138</v>
      </c>
      <c r="E124" s="2" t="s">
        <v>141</v>
      </c>
      <c r="F124" s="34">
        <v>13</v>
      </c>
    </row>
    <row r="125" spans="1:6" x14ac:dyDescent="0.2">
      <c r="A125" s="33" t="s">
        <v>155</v>
      </c>
      <c r="B125" s="2" t="s">
        <v>149</v>
      </c>
      <c r="C125" s="2">
        <v>2022</v>
      </c>
      <c r="D125" s="2" t="s">
        <v>138</v>
      </c>
      <c r="E125" s="2" t="s">
        <v>142</v>
      </c>
      <c r="F125" s="34">
        <v>29</v>
      </c>
    </row>
    <row r="126" spans="1:6" x14ac:dyDescent="0.2">
      <c r="A126" s="33" t="s">
        <v>155</v>
      </c>
      <c r="B126" s="2" t="s">
        <v>149</v>
      </c>
      <c r="C126" s="2">
        <v>2022</v>
      </c>
      <c r="D126" s="2" t="s">
        <v>138</v>
      </c>
      <c r="E126" s="2" t="s">
        <v>143</v>
      </c>
      <c r="F126" s="34">
        <v>100</v>
      </c>
    </row>
    <row r="127" spans="1:6" x14ac:dyDescent="0.2">
      <c r="A127" s="33" t="s">
        <v>155</v>
      </c>
      <c r="B127" s="2" t="s">
        <v>149</v>
      </c>
      <c r="C127" s="2">
        <v>2022</v>
      </c>
      <c r="D127" s="2" t="s">
        <v>138</v>
      </c>
      <c r="E127" s="2" t="s">
        <v>144</v>
      </c>
      <c r="F127" s="34">
        <v>569</v>
      </c>
    </row>
    <row r="128" spans="1:6" x14ac:dyDescent="0.2">
      <c r="A128" s="33" t="s">
        <v>156</v>
      </c>
      <c r="B128" s="2" t="s">
        <v>146</v>
      </c>
      <c r="C128" s="2">
        <v>2022</v>
      </c>
      <c r="D128" s="2" t="s">
        <v>138</v>
      </c>
      <c r="E128" s="2" t="s">
        <v>139</v>
      </c>
      <c r="F128" s="34">
        <v>389654</v>
      </c>
    </row>
    <row r="129" spans="1:6" x14ac:dyDescent="0.2">
      <c r="A129" s="33" t="s">
        <v>156</v>
      </c>
      <c r="B129" s="2" t="s">
        <v>146</v>
      </c>
      <c r="C129" s="2">
        <v>2022</v>
      </c>
      <c r="D129" s="2" t="s">
        <v>138</v>
      </c>
      <c r="E129" s="2" t="s">
        <v>140</v>
      </c>
      <c r="F129" s="34">
        <v>359728</v>
      </c>
    </row>
    <row r="130" spans="1:6" x14ac:dyDescent="0.2">
      <c r="A130" s="33" t="s">
        <v>156</v>
      </c>
      <c r="B130" s="2" t="s">
        <v>146</v>
      </c>
      <c r="C130" s="2">
        <v>2022</v>
      </c>
      <c r="D130" s="2" t="s">
        <v>138</v>
      </c>
      <c r="E130" s="2" t="s">
        <v>141</v>
      </c>
      <c r="F130" s="34">
        <v>15013</v>
      </c>
    </row>
    <row r="131" spans="1:6" x14ac:dyDescent="0.2">
      <c r="A131" s="33" t="s">
        <v>156</v>
      </c>
      <c r="B131" s="2" t="s">
        <v>146</v>
      </c>
      <c r="C131" s="2">
        <v>2022</v>
      </c>
      <c r="D131" s="2" t="s">
        <v>138</v>
      </c>
      <c r="E131" s="2" t="s">
        <v>142</v>
      </c>
      <c r="F131" s="34">
        <v>9438</v>
      </c>
    </row>
    <row r="132" spans="1:6" x14ac:dyDescent="0.2">
      <c r="A132" s="33" t="s">
        <v>156</v>
      </c>
      <c r="B132" s="2" t="s">
        <v>146</v>
      </c>
      <c r="C132" s="2">
        <v>2022</v>
      </c>
      <c r="D132" s="2" t="s">
        <v>138</v>
      </c>
      <c r="E132" s="2" t="s">
        <v>143</v>
      </c>
      <c r="F132" s="34">
        <v>4589</v>
      </c>
    </row>
    <row r="133" spans="1:6" x14ac:dyDescent="0.2">
      <c r="A133" s="33" t="s">
        <v>156</v>
      </c>
      <c r="B133" s="2" t="s">
        <v>146</v>
      </c>
      <c r="C133" s="2">
        <v>2022</v>
      </c>
      <c r="D133" s="2" t="s">
        <v>138</v>
      </c>
      <c r="E133" s="2" t="s">
        <v>144</v>
      </c>
      <c r="F133" s="34">
        <v>886</v>
      </c>
    </row>
    <row r="134" spans="1:6" x14ac:dyDescent="0.2">
      <c r="A134" s="33" t="s">
        <v>156</v>
      </c>
      <c r="B134" s="2" t="s">
        <v>147</v>
      </c>
      <c r="C134" s="2">
        <v>2022</v>
      </c>
      <c r="D134" s="2" t="s">
        <v>138</v>
      </c>
      <c r="E134" s="2" t="s">
        <v>139</v>
      </c>
      <c r="F134" s="34">
        <v>2292598</v>
      </c>
    </row>
    <row r="135" spans="1:6" x14ac:dyDescent="0.2">
      <c r="A135" s="33" t="s">
        <v>156</v>
      </c>
      <c r="B135" s="2" t="s">
        <v>147</v>
      </c>
      <c r="C135" s="2">
        <v>2022</v>
      </c>
      <c r="D135" s="2" t="s">
        <v>138</v>
      </c>
      <c r="E135" s="2" t="s">
        <v>140</v>
      </c>
      <c r="F135" s="34">
        <v>616986</v>
      </c>
    </row>
    <row r="136" spans="1:6" x14ac:dyDescent="0.2">
      <c r="A136" s="33" t="s">
        <v>156</v>
      </c>
      <c r="B136" s="2" t="s">
        <v>147</v>
      </c>
      <c r="C136" s="2">
        <v>2022</v>
      </c>
      <c r="D136" s="2" t="s">
        <v>138</v>
      </c>
      <c r="E136" s="2" t="s">
        <v>141</v>
      </c>
      <c r="F136" s="34">
        <v>202593</v>
      </c>
    </row>
    <row r="137" spans="1:6" x14ac:dyDescent="0.2">
      <c r="A137" s="33" t="s">
        <v>156</v>
      </c>
      <c r="B137" s="2" t="s">
        <v>147</v>
      </c>
      <c r="C137" s="2">
        <v>2022</v>
      </c>
      <c r="D137" s="2" t="s">
        <v>138</v>
      </c>
      <c r="E137" s="2" t="s">
        <v>142</v>
      </c>
      <c r="F137" s="34">
        <v>283712</v>
      </c>
    </row>
    <row r="138" spans="1:6" x14ac:dyDescent="0.2">
      <c r="A138" s="33" t="s">
        <v>156</v>
      </c>
      <c r="B138" s="2" t="s">
        <v>147</v>
      </c>
      <c r="C138" s="2">
        <v>2022</v>
      </c>
      <c r="D138" s="2" t="s">
        <v>138</v>
      </c>
      <c r="E138" s="2" t="s">
        <v>143</v>
      </c>
      <c r="F138" s="34">
        <v>453709</v>
      </c>
    </row>
    <row r="139" spans="1:6" x14ac:dyDescent="0.2">
      <c r="A139" s="33" t="s">
        <v>156</v>
      </c>
      <c r="B139" s="2" t="s">
        <v>147</v>
      </c>
      <c r="C139" s="2">
        <v>2022</v>
      </c>
      <c r="D139" s="2" t="s">
        <v>138</v>
      </c>
      <c r="E139" s="2" t="s">
        <v>144</v>
      </c>
      <c r="F139" s="34">
        <v>735598</v>
      </c>
    </row>
    <row r="140" spans="1:6" x14ac:dyDescent="0.2">
      <c r="A140" s="33" t="s">
        <v>156</v>
      </c>
      <c r="B140" s="2" t="s">
        <v>149</v>
      </c>
      <c r="C140" s="2">
        <v>2022</v>
      </c>
      <c r="D140" s="2" t="s">
        <v>138</v>
      </c>
      <c r="E140" s="2" t="s">
        <v>139</v>
      </c>
      <c r="F140" s="34">
        <v>6</v>
      </c>
    </row>
    <row r="141" spans="1:6" x14ac:dyDescent="0.2">
      <c r="A141" s="33" t="s">
        <v>156</v>
      </c>
      <c r="B141" s="2" t="s">
        <v>149</v>
      </c>
      <c r="C141" s="2">
        <v>2022</v>
      </c>
      <c r="D141" s="2" t="s">
        <v>138</v>
      </c>
      <c r="E141" s="2" t="s">
        <v>140</v>
      </c>
      <c r="F141" s="34">
        <v>2</v>
      </c>
    </row>
    <row r="142" spans="1:6" x14ac:dyDescent="0.2">
      <c r="A142" s="33" t="s">
        <v>156</v>
      </c>
      <c r="B142" s="2" t="s">
        <v>149</v>
      </c>
      <c r="C142" s="2">
        <v>2022</v>
      </c>
      <c r="D142" s="2" t="s">
        <v>138</v>
      </c>
      <c r="E142" s="2" t="s">
        <v>141</v>
      </c>
      <c r="F142" s="34">
        <v>13</v>
      </c>
    </row>
    <row r="143" spans="1:6" x14ac:dyDescent="0.2">
      <c r="A143" s="33" t="s">
        <v>156</v>
      </c>
      <c r="B143" s="2" t="s">
        <v>149</v>
      </c>
      <c r="C143" s="2">
        <v>2022</v>
      </c>
      <c r="D143" s="2" t="s">
        <v>138</v>
      </c>
      <c r="E143" s="2" t="s">
        <v>142</v>
      </c>
      <c r="F143" s="34">
        <v>30</v>
      </c>
    </row>
    <row r="144" spans="1:6" x14ac:dyDescent="0.2">
      <c r="A144" s="33" t="s">
        <v>156</v>
      </c>
      <c r="B144" s="2" t="s">
        <v>149</v>
      </c>
      <c r="C144" s="2">
        <v>2022</v>
      </c>
      <c r="D144" s="2" t="s">
        <v>138</v>
      </c>
      <c r="E144" s="2" t="s">
        <v>143</v>
      </c>
      <c r="F144" s="34">
        <v>99</v>
      </c>
    </row>
    <row r="145" spans="1:6" x14ac:dyDescent="0.2">
      <c r="A145" s="33" t="s">
        <v>156</v>
      </c>
      <c r="B145" s="2" t="s">
        <v>149</v>
      </c>
      <c r="C145" s="2">
        <v>2022</v>
      </c>
      <c r="D145" s="2" t="s">
        <v>138</v>
      </c>
      <c r="E145" s="2" t="s">
        <v>144</v>
      </c>
      <c r="F145" s="34">
        <v>830</v>
      </c>
    </row>
    <row r="146" spans="1:6" x14ac:dyDescent="0.2">
      <c r="A146" s="33" t="s">
        <v>157</v>
      </c>
      <c r="B146" s="2" t="s">
        <v>146</v>
      </c>
      <c r="C146" s="2">
        <v>2022</v>
      </c>
      <c r="D146" s="2" t="s">
        <v>138</v>
      </c>
      <c r="E146" s="2" t="s">
        <v>139</v>
      </c>
      <c r="F146" s="34">
        <v>917441</v>
      </c>
    </row>
    <row r="147" spans="1:6" x14ac:dyDescent="0.2">
      <c r="A147" s="33" t="s">
        <v>157</v>
      </c>
      <c r="B147" s="2" t="s">
        <v>146</v>
      </c>
      <c r="C147" s="2">
        <v>2022</v>
      </c>
      <c r="D147" s="2" t="s">
        <v>138</v>
      </c>
      <c r="E147" s="2" t="s">
        <v>140</v>
      </c>
      <c r="F147" s="34">
        <v>864934</v>
      </c>
    </row>
    <row r="148" spans="1:6" x14ac:dyDescent="0.2">
      <c r="A148" s="33" t="s">
        <v>157</v>
      </c>
      <c r="B148" s="2" t="s">
        <v>146</v>
      </c>
      <c r="C148" s="2">
        <v>2022</v>
      </c>
      <c r="D148" s="2" t="s">
        <v>138</v>
      </c>
      <c r="E148" s="2" t="s">
        <v>141</v>
      </c>
      <c r="F148" s="34">
        <v>31502</v>
      </c>
    </row>
    <row r="149" spans="1:6" x14ac:dyDescent="0.2">
      <c r="A149" s="33" t="s">
        <v>157</v>
      </c>
      <c r="B149" s="2" t="s">
        <v>146</v>
      </c>
      <c r="C149" s="2">
        <v>2022</v>
      </c>
      <c r="D149" s="2" t="s">
        <v>138</v>
      </c>
      <c r="E149" s="2" t="s">
        <v>142</v>
      </c>
      <c r="F149" s="34">
        <v>15407</v>
      </c>
    </row>
    <row r="150" spans="1:6" x14ac:dyDescent="0.2">
      <c r="A150" s="33" t="s">
        <v>157</v>
      </c>
      <c r="B150" s="2" t="s">
        <v>146</v>
      </c>
      <c r="C150" s="2">
        <v>2022</v>
      </c>
      <c r="D150" s="2" t="s">
        <v>138</v>
      </c>
      <c r="E150" s="2" t="s">
        <v>143</v>
      </c>
      <c r="F150" s="34">
        <v>4942</v>
      </c>
    </row>
    <row r="151" spans="1:6" x14ac:dyDescent="0.2">
      <c r="A151" s="33" t="s">
        <v>157</v>
      </c>
      <c r="B151" s="2" t="s">
        <v>146</v>
      </c>
      <c r="C151" s="2">
        <v>2022</v>
      </c>
      <c r="D151" s="2" t="s">
        <v>138</v>
      </c>
      <c r="E151" s="2" t="s">
        <v>144</v>
      </c>
      <c r="F151" s="34">
        <v>656</v>
      </c>
    </row>
    <row r="152" spans="1:6" x14ac:dyDescent="0.2">
      <c r="A152" s="33" t="s">
        <v>157</v>
      </c>
      <c r="B152" s="2" t="s">
        <v>147</v>
      </c>
      <c r="C152" s="2">
        <v>2022</v>
      </c>
      <c r="D152" s="2" t="s">
        <v>138</v>
      </c>
      <c r="E152" s="2" t="s">
        <v>139</v>
      </c>
      <c r="F152" s="34">
        <v>3408054</v>
      </c>
    </row>
    <row r="153" spans="1:6" x14ac:dyDescent="0.2">
      <c r="A153" s="33" t="s">
        <v>157</v>
      </c>
      <c r="B153" s="2" t="s">
        <v>147</v>
      </c>
      <c r="C153" s="2">
        <v>2022</v>
      </c>
      <c r="D153" s="2" t="s">
        <v>138</v>
      </c>
      <c r="E153" s="2" t="s">
        <v>140</v>
      </c>
      <c r="F153" s="34">
        <v>1511684</v>
      </c>
    </row>
    <row r="154" spans="1:6" x14ac:dyDescent="0.2">
      <c r="A154" s="33" t="s">
        <v>157</v>
      </c>
      <c r="B154" s="2" t="s">
        <v>147</v>
      </c>
      <c r="C154" s="2">
        <v>2022</v>
      </c>
      <c r="D154" s="2" t="s">
        <v>138</v>
      </c>
      <c r="E154" s="2" t="s">
        <v>141</v>
      </c>
      <c r="F154" s="34">
        <v>417745</v>
      </c>
    </row>
    <row r="155" spans="1:6" x14ac:dyDescent="0.2">
      <c r="A155" s="33" t="s">
        <v>157</v>
      </c>
      <c r="B155" s="2" t="s">
        <v>147</v>
      </c>
      <c r="C155" s="2">
        <v>2022</v>
      </c>
      <c r="D155" s="2" t="s">
        <v>138</v>
      </c>
      <c r="E155" s="2" t="s">
        <v>142</v>
      </c>
      <c r="F155" s="34">
        <v>449851</v>
      </c>
    </row>
    <row r="156" spans="1:6" x14ac:dyDescent="0.2">
      <c r="A156" s="33" t="s">
        <v>157</v>
      </c>
      <c r="B156" s="2" t="s">
        <v>147</v>
      </c>
      <c r="C156" s="2">
        <v>2022</v>
      </c>
      <c r="D156" s="2" t="s">
        <v>138</v>
      </c>
      <c r="E156" s="2" t="s">
        <v>143</v>
      </c>
      <c r="F156" s="34">
        <v>461859</v>
      </c>
    </row>
    <row r="157" spans="1:6" x14ac:dyDescent="0.2">
      <c r="A157" s="33" t="s">
        <v>157</v>
      </c>
      <c r="B157" s="2" t="s">
        <v>147</v>
      </c>
      <c r="C157" s="2">
        <v>2022</v>
      </c>
      <c r="D157" s="2" t="s">
        <v>138</v>
      </c>
      <c r="E157" s="2" t="s">
        <v>144</v>
      </c>
      <c r="F157" s="34">
        <v>566915</v>
      </c>
    </row>
    <row r="158" spans="1:6" x14ac:dyDescent="0.2">
      <c r="A158" s="33" t="s">
        <v>157</v>
      </c>
      <c r="B158" s="2" t="s">
        <v>149</v>
      </c>
      <c r="C158" s="2">
        <v>2022</v>
      </c>
      <c r="D158" s="2" t="s">
        <v>138</v>
      </c>
      <c r="E158" s="2" t="s">
        <v>139</v>
      </c>
      <c r="F158" s="34">
        <v>4</v>
      </c>
    </row>
    <row r="159" spans="1:6" x14ac:dyDescent="0.2">
      <c r="A159" s="33" t="s">
        <v>157</v>
      </c>
      <c r="B159" s="2" t="s">
        <v>149</v>
      </c>
      <c r="C159" s="2">
        <v>2022</v>
      </c>
      <c r="D159" s="2" t="s">
        <v>138</v>
      </c>
      <c r="E159" s="2" t="s">
        <v>140</v>
      </c>
      <c r="F159" s="34">
        <v>2</v>
      </c>
    </row>
    <row r="160" spans="1:6" x14ac:dyDescent="0.2">
      <c r="A160" s="33" t="s">
        <v>157</v>
      </c>
      <c r="B160" s="2" t="s">
        <v>149</v>
      </c>
      <c r="C160" s="2">
        <v>2022</v>
      </c>
      <c r="D160" s="2" t="s">
        <v>138</v>
      </c>
      <c r="E160" s="2" t="s">
        <v>141</v>
      </c>
      <c r="F160" s="34">
        <v>13</v>
      </c>
    </row>
    <row r="161" spans="1:6" x14ac:dyDescent="0.2">
      <c r="A161" s="33" t="s">
        <v>157</v>
      </c>
      <c r="B161" s="2" t="s">
        <v>149</v>
      </c>
      <c r="C161" s="2">
        <v>2022</v>
      </c>
      <c r="D161" s="2" t="s">
        <v>138</v>
      </c>
      <c r="E161" s="2" t="s">
        <v>142</v>
      </c>
      <c r="F161" s="34">
        <v>29</v>
      </c>
    </row>
    <row r="162" spans="1:6" x14ac:dyDescent="0.2">
      <c r="A162" s="33" t="s">
        <v>157</v>
      </c>
      <c r="B162" s="2" t="s">
        <v>149</v>
      </c>
      <c r="C162" s="2">
        <v>2022</v>
      </c>
      <c r="D162" s="2" t="s">
        <v>138</v>
      </c>
      <c r="E162" s="2" t="s">
        <v>143</v>
      </c>
      <c r="F162" s="34">
        <v>93</v>
      </c>
    </row>
    <row r="163" spans="1:6" x14ac:dyDescent="0.2">
      <c r="A163" s="33" t="s">
        <v>157</v>
      </c>
      <c r="B163" s="2" t="s">
        <v>149</v>
      </c>
      <c r="C163" s="2">
        <v>2022</v>
      </c>
      <c r="D163" s="2" t="s">
        <v>138</v>
      </c>
      <c r="E163" s="2" t="s">
        <v>144</v>
      </c>
      <c r="F163" s="34">
        <v>864</v>
      </c>
    </row>
    <row r="164" spans="1:6" x14ac:dyDescent="0.2">
      <c r="A164" s="33" t="s">
        <v>158</v>
      </c>
      <c r="B164" s="2" t="s">
        <v>146</v>
      </c>
      <c r="C164" s="2">
        <v>2022</v>
      </c>
      <c r="D164" s="2" t="s">
        <v>138</v>
      </c>
      <c r="E164" s="2" t="s">
        <v>139</v>
      </c>
      <c r="F164" s="34">
        <v>3451215</v>
      </c>
    </row>
    <row r="165" spans="1:6" x14ac:dyDescent="0.2">
      <c r="A165" s="33" t="s">
        <v>158</v>
      </c>
      <c r="B165" s="2" t="s">
        <v>146</v>
      </c>
      <c r="C165" s="2">
        <v>2022</v>
      </c>
      <c r="D165" s="2" t="s">
        <v>138</v>
      </c>
      <c r="E165" s="2" t="s">
        <v>140</v>
      </c>
      <c r="F165" s="34">
        <v>3269522</v>
      </c>
    </row>
    <row r="166" spans="1:6" x14ac:dyDescent="0.2">
      <c r="A166" s="33" t="s">
        <v>158</v>
      </c>
      <c r="B166" s="2" t="s">
        <v>146</v>
      </c>
      <c r="C166" s="2">
        <v>2022</v>
      </c>
      <c r="D166" s="2" t="s">
        <v>138</v>
      </c>
      <c r="E166" s="2" t="s">
        <v>141</v>
      </c>
      <c r="F166" s="34">
        <v>101712</v>
      </c>
    </row>
    <row r="167" spans="1:6" x14ac:dyDescent="0.2">
      <c r="A167" s="33" t="s">
        <v>158</v>
      </c>
      <c r="B167" s="2" t="s">
        <v>146</v>
      </c>
      <c r="C167" s="2">
        <v>2022</v>
      </c>
      <c r="D167" s="2" t="s">
        <v>138</v>
      </c>
      <c r="E167" s="2" t="s">
        <v>142</v>
      </c>
      <c r="F167" s="34">
        <v>53524</v>
      </c>
    </row>
    <row r="168" spans="1:6" x14ac:dyDescent="0.2">
      <c r="A168" s="33" t="s">
        <v>158</v>
      </c>
      <c r="B168" s="2" t="s">
        <v>146</v>
      </c>
      <c r="C168" s="2">
        <v>2022</v>
      </c>
      <c r="D168" s="2" t="s">
        <v>138</v>
      </c>
      <c r="E168" s="2" t="s">
        <v>143</v>
      </c>
      <c r="F168" s="34">
        <v>21779</v>
      </c>
    </row>
    <row r="169" spans="1:6" x14ac:dyDescent="0.2">
      <c r="A169" s="33" t="s">
        <v>158</v>
      </c>
      <c r="B169" s="2" t="s">
        <v>146</v>
      </c>
      <c r="C169" s="2">
        <v>2022</v>
      </c>
      <c r="D169" s="2" t="s">
        <v>138</v>
      </c>
      <c r="E169" s="2" t="s">
        <v>144</v>
      </c>
      <c r="F169" s="34">
        <v>4677</v>
      </c>
    </row>
    <row r="170" spans="1:6" x14ac:dyDescent="0.2">
      <c r="A170" s="33" t="s">
        <v>158</v>
      </c>
      <c r="B170" s="2" t="s">
        <v>147</v>
      </c>
      <c r="C170" s="2">
        <v>2022</v>
      </c>
      <c r="D170" s="2" t="s">
        <v>138</v>
      </c>
      <c r="E170" s="2" t="s">
        <v>139</v>
      </c>
      <c r="F170" s="34">
        <v>15559404</v>
      </c>
    </row>
    <row r="171" spans="1:6" x14ac:dyDescent="0.2">
      <c r="A171" s="33" t="s">
        <v>158</v>
      </c>
      <c r="B171" s="2" t="s">
        <v>147</v>
      </c>
      <c r="C171" s="2">
        <v>2022</v>
      </c>
      <c r="D171" s="2" t="s">
        <v>138</v>
      </c>
      <c r="E171" s="2" t="s">
        <v>140</v>
      </c>
      <c r="F171" s="34">
        <v>5293192</v>
      </c>
    </row>
    <row r="172" spans="1:6" x14ac:dyDescent="0.2">
      <c r="A172" s="33" t="s">
        <v>158</v>
      </c>
      <c r="B172" s="2" t="s">
        <v>147</v>
      </c>
      <c r="C172" s="2">
        <v>2022</v>
      </c>
      <c r="D172" s="2" t="s">
        <v>138</v>
      </c>
      <c r="E172" s="2" t="s">
        <v>141</v>
      </c>
      <c r="F172" s="34">
        <v>1285847</v>
      </c>
    </row>
    <row r="173" spans="1:6" x14ac:dyDescent="0.2">
      <c r="A173" s="33" t="s">
        <v>158</v>
      </c>
      <c r="B173" s="2" t="s">
        <v>147</v>
      </c>
      <c r="C173" s="2">
        <v>2022</v>
      </c>
      <c r="D173" s="2" t="s">
        <v>138</v>
      </c>
      <c r="E173" s="2" t="s">
        <v>142</v>
      </c>
      <c r="F173" s="34">
        <v>1570072</v>
      </c>
    </row>
    <row r="174" spans="1:6" x14ac:dyDescent="0.2">
      <c r="A174" s="33" t="s">
        <v>158</v>
      </c>
      <c r="B174" s="2" t="s">
        <v>147</v>
      </c>
      <c r="C174" s="2">
        <v>2022</v>
      </c>
      <c r="D174" s="2" t="s">
        <v>138</v>
      </c>
      <c r="E174" s="2" t="s">
        <v>143</v>
      </c>
      <c r="F174" s="34">
        <v>2148263</v>
      </c>
    </row>
    <row r="175" spans="1:6" x14ac:dyDescent="0.2">
      <c r="A175" s="33" t="s">
        <v>158</v>
      </c>
      <c r="B175" s="2" t="s">
        <v>147</v>
      </c>
      <c r="C175" s="2">
        <v>2022</v>
      </c>
      <c r="D175" s="2" t="s">
        <v>138</v>
      </c>
      <c r="E175" s="2" t="s">
        <v>144</v>
      </c>
      <c r="F175" s="34">
        <v>5262035</v>
      </c>
    </row>
    <row r="176" spans="1:6" x14ac:dyDescent="0.2">
      <c r="A176" s="33" t="s">
        <v>158</v>
      </c>
      <c r="B176" s="2" t="s">
        <v>149</v>
      </c>
      <c r="C176" s="2">
        <v>2022</v>
      </c>
      <c r="D176" s="2" t="s">
        <v>138</v>
      </c>
      <c r="E176" s="2" t="s">
        <v>139</v>
      </c>
      <c r="F176" s="34">
        <v>5</v>
      </c>
    </row>
    <row r="177" spans="1:6" x14ac:dyDescent="0.2">
      <c r="A177" s="33" t="s">
        <v>158</v>
      </c>
      <c r="B177" s="2" t="s">
        <v>149</v>
      </c>
      <c r="C177" s="2">
        <v>2022</v>
      </c>
      <c r="D177" s="2" t="s">
        <v>138</v>
      </c>
      <c r="E177" s="2" t="s">
        <v>140</v>
      </c>
      <c r="F177" s="34">
        <v>2</v>
      </c>
    </row>
    <row r="178" spans="1:6" x14ac:dyDescent="0.2">
      <c r="A178" s="33" t="s">
        <v>158</v>
      </c>
      <c r="B178" s="2" t="s">
        <v>149</v>
      </c>
      <c r="C178" s="2">
        <v>2022</v>
      </c>
      <c r="D178" s="2" t="s">
        <v>138</v>
      </c>
      <c r="E178" s="2" t="s">
        <v>141</v>
      </c>
      <c r="F178" s="34">
        <v>13</v>
      </c>
    </row>
    <row r="179" spans="1:6" x14ac:dyDescent="0.2">
      <c r="A179" s="33" t="s">
        <v>158</v>
      </c>
      <c r="B179" s="2" t="s">
        <v>149</v>
      </c>
      <c r="C179" s="2">
        <v>2022</v>
      </c>
      <c r="D179" s="2" t="s">
        <v>138</v>
      </c>
      <c r="E179" s="2" t="s">
        <v>142</v>
      </c>
      <c r="F179" s="34">
        <v>29</v>
      </c>
    </row>
    <row r="180" spans="1:6" x14ac:dyDescent="0.2">
      <c r="A180" s="33" t="s">
        <v>158</v>
      </c>
      <c r="B180" s="2" t="s">
        <v>149</v>
      </c>
      <c r="C180" s="2">
        <v>2022</v>
      </c>
      <c r="D180" s="2" t="s">
        <v>138</v>
      </c>
      <c r="E180" s="2" t="s">
        <v>143</v>
      </c>
      <c r="F180" s="34">
        <v>99</v>
      </c>
    </row>
    <row r="181" spans="1:6" x14ac:dyDescent="0.2">
      <c r="A181" s="33" t="s">
        <v>158</v>
      </c>
      <c r="B181" s="2" t="s">
        <v>149</v>
      </c>
      <c r="C181" s="2">
        <v>2022</v>
      </c>
      <c r="D181" s="2" t="s">
        <v>138</v>
      </c>
      <c r="E181" s="2" t="s">
        <v>144</v>
      </c>
      <c r="F181" s="34">
        <v>1125</v>
      </c>
    </row>
    <row r="182" spans="1:6" x14ac:dyDescent="0.2">
      <c r="A182" s="33" t="s">
        <v>159</v>
      </c>
      <c r="B182" s="2" t="s">
        <v>146</v>
      </c>
      <c r="C182" s="2">
        <v>2022</v>
      </c>
      <c r="D182" s="2" t="s">
        <v>138</v>
      </c>
      <c r="E182" s="2" t="s">
        <v>139</v>
      </c>
      <c r="F182" s="34">
        <v>4906972</v>
      </c>
    </row>
    <row r="183" spans="1:6" x14ac:dyDescent="0.2">
      <c r="A183" s="33" t="s">
        <v>159</v>
      </c>
      <c r="B183" s="2" t="s">
        <v>146</v>
      </c>
      <c r="C183" s="2">
        <v>2022</v>
      </c>
      <c r="D183" s="2" t="s">
        <v>138</v>
      </c>
      <c r="E183" s="2" t="s">
        <v>140</v>
      </c>
      <c r="F183" s="34">
        <v>4718929</v>
      </c>
    </row>
    <row r="184" spans="1:6" x14ac:dyDescent="0.2">
      <c r="A184" s="33" t="s">
        <v>159</v>
      </c>
      <c r="B184" s="2" t="s">
        <v>146</v>
      </c>
      <c r="C184" s="2">
        <v>2022</v>
      </c>
      <c r="D184" s="2" t="s">
        <v>138</v>
      </c>
      <c r="E184" s="2" t="s">
        <v>141</v>
      </c>
      <c r="F184" s="34">
        <v>103747</v>
      </c>
    </row>
    <row r="185" spans="1:6" x14ac:dyDescent="0.2">
      <c r="A185" s="33" t="s">
        <v>159</v>
      </c>
      <c r="B185" s="2" t="s">
        <v>146</v>
      </c>
      <c r="C185" s="2">
        <v>2022</v>
      </c>
      <c r="D185" s="2" t="s">
        <v>138</v>
      </c>
      <c r="E185" s="2" t="s">
        <v>142</v>
      </c>
      <c r="F185" s="34">
        <v>53311</v>
      </c>
    </row>
    <row r="186" spans="1:6" x14ac:dyDescent="0.2">
      <c r="A186" s="33" t="s">
        <v>159</v>
      </c>
      <c r="B186" s="2" t="s">
        <v>146</v>
      </c>
      <c r="C186" s="2">
        <v>2022</v>
      </c>
      <c r="D186" s="2" t="s">
        <v>138</v>
      </c>
      <c r="E186" s="2" t="s">
        <v>143</v>
      </c>
      <c r="F186" s="34">
        <v>24998</v>
      </c>
    </row>
    <row r="187" spans="1:6" x14ac:dyDescent="0.2">
      <c r="A187" s="33" t="s">
        <v>159</v>
      </c>
      <c r="B187" s="2" t="s">
        <v>146</v>
      </c>
      <c r="C187" s="2">
        <v>2022</v>
      </c>
      <c r="D187" s="2" t="s">
        <v>138</v>
      </c>
      <c r="E187" s="2" t="s">
        <v>144</v>
      </c>
      <c r="F187" s="34">
        <v>5987</v>
      </c>
    </row>
    <row r="188" spans="1:6" x14ac:dyDescent="0.2">
      <c r="A188" s="33" t="s">
        <v>159</v>
      </c>
      <c r="B188" s="2" t="s">
        <v>147</v>
      </c>
      <c r="C188" s="2">
        <v>2022</v>
      </c>
      <c r="D188" s="2" t="s">
        <v>138</v>
      </c>
      <c r="E188" s="2" t="s">
        <v>139</v>
      </c>
      <c r="F188" s="34">
        <v>20478850</v>
      </c>
    </row>
    <row r="189" spans="1:6" x14ac:dyDescent="0.2">
      <c r="A189" s="33" t="s">
        <v>159</v>
      </c>
      <c r="B189" s="2" t="s">
        <v>147</v>
      </c>
      <c r="C189" s="2">
        <v>2022</v>
      </c>
      <c r="D189" s="2" t="s">
        <v>138</v>
      </c>
      <c r="E189" s="2" t="s">
        <v>140</v>
      </c>
      <c r="F189" s="34">
        <v>5541957</v>
      </c>
    </row>
    <row r="190" spans="1:6" x14ac:dyDescent="0.2">
      <c r="A190" s="33" t="s">
        <v>159</v>
      </c>
      <c r="B190" s="2" t="s">
        <v>147</v>
      </c>
      <c r="C190" s="2">
        <v>2022</v>
      </c>
      <c r="D190" s="2" t="s">
        <v>138</v>
      </c>
      <c r="E190" s="2" t="s">
        <v>141</v>
      </c>
      <c r="F190" s="34">
        <v>1420243</v>
      </c>
    </row>
    <row r="191" spans="1:6" x14ac:dyDescent="0.2">
      <c r="A191" s="33" t="s">
        <v>159</v>
      </c>
      <c r="B191" s="2" t="s">
        <v>147</v>
      </c>
      <c r="C191" s="2">
        <v>2022</v>
      </c>
      <c r="D191" s="2" t="s">
        <v>138</v>
      </c>
      <c r="E191" s="2" t="s">
        <v>142</v>
      </c>
      <c r="F191" s="34">
        <v>1626021</v>
      </c>
    </row>
    <row r="192" spans="1:6" x14ac:dyDescent="0.2">
      <c r="A192" s="33" t="s">
        <v>159</v>
      </c>
      <c r="B192" s="2" t="s">
        <v>147</v>
      </c>
      <c r="C192" s="2">
        <v>2022</v>
      </c>
      <c r="D192" s="2" t="s">
        <v>138</v>
      </c>
      <c r="E192" s="2" t="s">
        <v>143</v>
      </c>
      <c r="F192" s="34">
        <v>2492885</v>
      </c>
    </row>
    <row r="193" spans="1:6" x14ac:dyDescent="0.2">
      <c r="A193" s="33" t="s">
        <v>159</v>
      </c>
      <c r="B193" s="2" t="s">
        <v>147</v>
      </c>
      <c r="C193" s="2">
        <v>2022</v>
      </c>
      <c r="D193" s="2" t="s">
        <v>138</v>
      </c>
      <c r="E193" s="2" t="s">
        <v>144</v>
      </c>
      <c r="F193" s="34">
        <v>9397745</v>
      </c>
    </row>
    <row r="194" spans="1:6" x14ac:dyDescent="0.2">
      <c r="A194" s="33" t="s">
        <v>159</v>
      </c>
      <c r="B194" s="2" t="s">
        <v>149</v>
      </c>
      <c r="C194" s="2">
        <v>2022</v>
      </c>
      <c r="D194" s="2" t="s">
        <v>138</v>
      </c>
      <c r="E194" s="2" t="s">
        <v>139</v>
      </c>
      <c r="F194" s="34">
        <v>4</v>
      </c>
    </row>
    <row r="195" spans="1:6" x14ac:dyDescent="0.2">
      <c r="A195" s="33" t="s">
        <v>159</v>
      </c>
      <c r="B195" s="2" t="s">
        <v>149</v>
      </c>
      <c r="C195" s="2">
        <v>2022</v>
      </c>
      <c r="D195" s="2" t="s">
        <v>138</v>
      </c>
      <c r="E195" s="2" t="s">
        <v>140</v>
      </c>
      <c r="F195" s="34">
        <v>1</v>
      </c>
    </row>
    <row r="196" spans="1:6" x14ac:dyDescent="0.2">
      <c r="A196" s="33" t="s">
        <v>159</v>
      </c>
      <c r="B196" s="2" t="s">
        <v>149</v>
      </c>
      <c r="C196" s="2">
        <v>2022</v>
      </c>
      <c r="D196" s="2" t="s">
        <v>138</v>
      </c>
      <c r="E196" s="2" t="s">
        <v>141</v>
      </c>
      <c r="F196" s="34">
        <v>14</v>
      </c>
    </row>
    <row r="197" spans="1:6" x14ac:dyDescent="0.2">
      <c r="A197" s="33" t="s">
        <v>159</v>
      </c>
      <c r="B197" s="2" t="s">
        <v>149</v>
      </c>
      <c r="C197" s="2">
        <v>2022</v>
      </c>
      <c r="D197" s="2" t="s">
        <v>138</v>
      </c>
      <c r="E197" s="2" t="s">
        <v>142</v>
      </c>
      <c r="F197" s="34">
        <v>31</v>
      </c>
    </row>
    <row r="198" spans="1:6" x14ac:dyDescent="0.2">
      <c r="A198" s="33" t="s">
        <v>159</v>
      </c>
      <c r="B198" s="2" t="s">
        <v>149</v>
      </c>
      <c r="C198" s="2">
        <v>2022</v>
      </c>
      <c r="D198" s="2" t="s">
        <v>138</v>
      </c>
      <c r="E198" s="2" t="s">
        <v>143</v>
      </c>
      <c r="F198" s="34">
        <v>100</v>
      </c>
    </row>
    <row r="199" spans="1:6" x14ac:dyDescent="0.2">
      <c r="A199" s="33" t="s">
        <v>159</v>
      </c>
      <c r="B199" s="2" t="s">
        <v>149</v>
      </c>
      <c r="C199" s="2">
        <v>2022</v>
      </c>
      <c r="D199" s="2" t="s">
        <v>138</v>
      </c>
      <c r="E199" s="2" t="s">
        <v>144</v>
      </c>
      <c r="F199" s="34">
        <v>1570</v>
      </c>
    </row>
    <row r="200" spans="1:6" x14ac:dyDescent="0.2">
      <c r="A200" s="33" t="s">
        <v>160</v>
      </c>
      <c r="B200" s="2" t="s">
        <v>146</v>
      </c>
      <c r="C200" s="2">
        <v>2022</v>
      </c>
      <c r="D200" s="2" t="s">
        <v>138</v>
      </c>
      <c r="E200" s="2" t="s">
        <v>139</v>
      </c>
      <c r="F200" s="34">
        <v>227408</v>
      </c>
    </row>
    <row r="201" spans="1:6" x14ac:dyDescent="0.2">
      <c r="A201" s="33" t="s">
        <v>160</v>
      </c>
      <c r="B201" s="2" t="s">
        <v>146</v>
      </c>
      <c r="C201" s="2">
        <v>2022</v>
      </c>
      <c r="D201" s="2" t="s">
        <v>138</v>
      </c>
      <c r="E201" s="2" t="s">
        <v>140</v>
      </c>
      <c r="F201" s="34">
        <v>211090</v>
      </c>
    </row>
    <row r="202" spans="1:6" x14ac:dyDescent="0.2">
      <c r="A202" s="33" t="s">
        <v>160</v>
      </c>
      <c r="B202" s="2" t="s">
        <v>146</v>
      </c>
      <c r="C202" s="2">
        <v>2022</v>
      </c>
      <c r="D202" s="2" t="s">
        <v>138</v>
      </c>
      <c r="E202" s="2" t="s">
        <v>141</v>
      </c>
      <c r="F202" s="34">
        <v>9204</v>
      </c>
    </row>
    <row r="203" spans="1:6" x14ac:dyDescent="0.2">
      <c r="A203" s="33" t="s">
        <v>160</v>
      </c>
      <c r="B203" s="2" t="s">
        <v>146</v>
      </c>
      <c r="C203" s="2">
        <v>2022</v>
      </c>
      <c r="D203" s="2" t="s">
        <v>138</v>
      </c>
      <c r="E203" s="2" t="s">
        <v>142</v>
      </c>
      <c r="F203" s="34">
        <v>4547</v>
      </c>
    </row>
    <row r="204" spans="1:6" x14ac:dyDescent="0.2">
      <c r="A204" s="33" t="s">
        <v>160</v>
      </c>
      <c r="B204" s="2" t="s">
        <v>146</v>
      </c>
      <c r="C204" s="2">
        <v>2022</v>
      </c>
      <c r="D204" s="2" t="s">
        <v>138</v>
      </c>
      <c r="E204" s="2" t="s">
        <v>143</v>
      </c>
      <c r="F204" s="34">
        <v>2139</v>
      </c>
    </row>
    <row r="205" spans="1:6" x14ac:dyDescent="0.2">
      <c r="A205" s="33" t="s">
        <v>160</v>
      </c>
      <c r="B205" s="2" t="s">
        <v>146</v>
      </c>
      <c r="C205" s="2">
        <v>2022</v>
      </c>
      <c r="D205" s="2" t="s">
        <v>138</v>
      </c>
      <c r="E205" s="2" t="s">
        <v>144</v>
      </c>
      <c r="F205" s="34">
        <v>428</v>
      </c>
    </row>
    <row r="206" spans="1:6" x14ac:dyDescent="0.2">
      <c r="A206" s="33" t="s">
        <v>160</v>
      </c>
      <c r="B206" s="2" t="s">
        <v>147</v>
      </c>
      <c r="C206" s="2">
        <v>2022</v>
      </c>
      <c r="D206" s="2" t="s">
        <v>138</v>
      </c>
      <c r="E206" s="2" t="s">
        <v>139</v>
      </c>
      <c r="F206" s="34">
        <v>1256179</v>
      </c>
    </row>
    <row r="207" spans="1:6" x14ac:dyDescent="0.2">
      <c r="A207" s="33" t="s">
        <v>160</v>
      </c>
      <c r="B207" s="2" t="s">
        <v>147</v>
      </c>
      <c r="C207" s="2">
        <v>2022</v>
      </c>
      <c r="D207" s="2" t="s">
        <v>138</v>
      </c>
      <c r="E207" s="2" t="s">
        <v>140</v>
      </c>
      <c r="F207" s="34">
        <v>414509</v>
      </c>
    </row>
    <row r="208" spans="1:6" x14ac:dyDescent="0.2">
      <c r="A208" s="33" t="s">
        <v>160</v>
      </c>
      <c r="B208" s="2" t="s">
        <v>147</v>
      </c>
      <c r="C208" s="2">
        <v>2022</v>
      </c>
      <c r="D208" s="2" t="s">
        <v>138</v>
      </c>
      <c r="E208" s="2" t="s">
        <v>141</v>
      </c>
      <c r="F208" s="34">
        <v>122682</v>
      </c>
    </row>
    <row r="209" spans="1:6" x14ac:dyDescent="0.2">
      <c r="A209" s="33" t="s">
        <v>160</v>
      </c>
      <c r="B209" s="2" t="s">
        <v>147</v>
      </c>
      <c r="C209" s="2">
        <v>2022</v>
      </c>
      <c r="D209" s="2" t="s">
        <v>138</v>
      </c>
      <c r="E209" s="2" t="s">
        <v>142</v>
      </c>
      <c r="F209" s="34">
        <v>136859</v>
      </c>
    </row>
    <row r="210" spans="1:6" x14ac:dyDescent="0.2">
      <c r="A210" s="33" t="s">
        <v>160</v>
      </c>
      <c r="B210" s="2" t="s">
        <v>147</v>
      </c>
      <c r="C210" s="2">
        <v>2022</v>
      </c>
      <c r="D210" s="2" t="s">
        <v>138</v>
      </c>
      <c r="E210" s="2" t="s">
        <v>143</v>
      </c>
      <c r="F210" s="34">
        <v>213456</v>
      </c>
    </row>
    <row r="211" spans="1:6" x14ac:dyDescent="0.2">
      <c r="A211" s="33" t="s">
        <v>160</v>
      </c>
      <c r="B211" s="2" t="s">
        <v>147</v>
      </c>
      <c r="C211" s="2">
        <v>2022</v>
      </c>
      <c r="D211" s="2" t="s">
        <v>138</v>
      </c>
      <c r="E211" s="2" t="s">
        <v>144</v>
      </c>
      <c r="F211" s="34">
        <v>368673</v>
      </c>
    </row>
    <row r="212" spans="1:6" x14ac:dyDescent="0.2">
      <c r="A212" s="33" t="s">
        <v>160</v>
      </c>
      <c r="B212" s="2" t="s">
        <v>149</v>
      </c>
      <c r="C212" s="2">
        <v>2022</v>
      </c>
      <c r="D212" s="2" t="s">
        <v>138</v>
      </c>
      <c r="E212" s="2" t="s">
        <v>139</v>
      </c>
      <c r="F212" s="34">
        <v>6</v>
      </c>
    </row>
    <row r="213" spans="1:6" x14ac:dyDescent="0.2">
      <c r="A213" s="33" t="s">
        <v>160</v>
      </c>
      <c r="B213" s="2" t="s">
        <v>149</v>
      </c>
      <c r="C213" s="2">
        <v>2022</v>
      </c>
      <c r="D213" s="2" t="s">
        <v>138</v>
      </c>
      <c r="E213" s="2" t="s">
        <v>140</v>
      </c>
      <c r="F213" s="34">
        <v>2</v>
      </c>
    </row>
    <row r="214" spans="1:6" x14ac:dyDescent="0.2">
      <c r="A214" s="33" t="s">
        <v>160</v>
      </c>
      <c r="B214" s="2" t="s">
        <v>149</v>
      </c>
      <c r="C214" s="2">
        <v>2022</v>
      </c>
      <c r="D214" s="2" t="s">
        <v>138</v>
      </c>
      <c r="E214" s="2" t="s">
        <v>141</v>
      </c>
      <c r="F214" s="34">
        <v>13</v>
      </c>
    </row>
    <row r="215" spans="1:6" x14ac:dyDescent="0.2">
      <c r="A215" s="33" t="s">
        <v>160</v>
      </c>
      <c r="B215" s="2" t="s">
        <v>149</v>
      </c>
      <c r="C215" s="2">
        <v>2022</v>
      </c>
      <c r="D215" s="2" t="s">
        <v>138</v>
      </c>
      <c r="E215" s="2" t="s">
        <v>142</v>
      </c>
      <c r="F215" s="34">
        <v>30</v>
      </c>
    </row>
    <row r="216" spans="1:6" x14ac:dyDescent="0.2">
      <c r="A216" s="33" t="s">
        <v>160</v>
      </c>
      <c r="B216" s="2" t="s">
        <v>149</v>
      </c>
      <c r="C216" s="2">
        <v>2022</v>
      </c>
      <c r="D216" s="2" t="s">
        <v>138</v>
      </c>
      <c r="E216" s="2" t="s">
        <v>143</v>
      </c>
      <c r="F216" s="34">
        <v>100</v>
      </c>
    </row>
    <row r="217" spans="1:6" x14ac:dyDescent="0.2">
      <c r="A217" s="33" t="s">
        <v>160</v>
      </c>
      <c r="B217" s="2" t="s">
        <v>149</v>
      </c>
      <c r="C217" s="2">
        <v>2022</v>
      </c>
      <c r="D217" s="2" t="s">
        <v>138</v>
      </c>
      <c r="E217" s="2" t="s">
        <v>144</v>
      </c>
      <c r="F217" s="34">
        <v>861</v>
      </c>
    </row>
    <row r="218" spans="1:6" x14ac:dyDescent="0.2">
      <c r="A218" s="33" t="s">
        <v>161</v>
      </c>
      <c r="B218" s="2" t="s">
        <v>146</v>
      </c>
      <c r="C218" s="2">
        <v>2022</v>
      </c>
      <c r="D218" s="2" t="s">
        <v>138</v>
      </c>
      <c r="E218" s="2" t="s">
        <v>139</v>
      </c>
      <c r="F218" s="34">
        <v>4587208</v>
      </c>
    </row>
    <row r="219" spans="1:6" x14ac:dyDescent="0.2">
      <c r="A219" s="33" t="s">
        <v>161</v>
      </c>
      <c r="B219" s="2" t="s">
        <v>146</v>
      </c>
      <c r="C219" s="2">
        <v>2022</v>
      </c>
      <c r="D219" s="2" t="s">
        <v>138</v>
      </c>
      <c r="E219" s="2" t="s">
        <v>140</v>
      </c>
      <c r="F219" s="34">
        <v>4357946</v>
      </c>
    </row>
    <row r="220" spans="1:6" x14ac:dyDescent="0.2">
      <c r="A220" s="33" t="s">
        <v>161</v>
      </c>
      <c r="B220" s="2" t="s">
        <v>146</v>
      </c>
      <c r="C220" s="2">
        <v>2022</v>
      </c>
      <c r="D220" s="2" t="s">
        <v>138</v>
      </c>
      <c r="E220" s="2" t="s">
        <v>141</v>
      </c>
      <c r="F220" s="34">
        <v>141001</v>
      </c>
    </row>
    <row r="221" spans="1:6" x14ac:dyDescent="0.2">
      <c r="A221" s="33" t="s">
        <v>161</v>
      </c>
      <c r="B221" s="2" t="s">
        <v>146</v>
      </c>
      <c r="C221" s="2">
        <v>2022</v>
      </c>
      <c r="D221" s="2" t="s">
        <v>138</v>
      </c>
      <c r="E221" s="2" t="s">
        <v>142</v>
      </c>
      <c r="F221" s="34">
        <v>58548</v>
      </c>
    </row>
    <row r="222" spans="1:6" x14ac:dyDescent="0.2">
      <c r="A222" s="33" t="s">
        <v>161</v>
      </c>
      <c r="B222" s="2" t="s">
        <v>146</v>
      </c>
      <c r="C222" s="2">
        <v>2022</v>
      </c>
      <c r="D222" s="2" t="s">
        <v>138</v>
      </c>
      <c r="E222" s="2" t="s">
        <v>143</v>
      </c>
      <c r="F222" s="34">
        <v>25207</v>
      </c>
    </row>
    <row r="223" spans="1:6" x14ac:dyDescent="0.2">
      <c r="A223" s="33" t="s">
        <v>161</v>
      </c>
      <c r="B223" s="2" t="s">
        <v>146</v>
      </c>
      <c r="C223" s="2">
        <v>2022</v>
      </c>
      <c r="D223" s="2" t="s">
        <v>138</v>
      </c>
      <c r="E223" s="2" t="s">
        <v>144</v>
      </c>
      <c r="F223" s="34">
        <v>4506</v>
      </c>
    </row>
    <row r="224" spans="1:6" x14ac:dyDescent="0.2">
      <c r="A224" s="33" t="s">
        <v>161</v>
      </c>
      <c r="B224" s="2" t="s">
        <v>147</v>
      </c>
      <c r="C224" s="2">
        <v>2022</v>
      </c>
      <c r="D224" s="2" t="s">
        <v>138</v>
      </c>
      <c r="E224" s="2" t="s">
        <v>139</v>
      </c>
      <c r="F224" s="34">
        <v>18202887</v>
      </c>
    </row>
    <row r="225" spans="1:6" x14ac:dyDescent="0.2">
      <c r="A225" s="33" t="s">
        <v>161</v>
      </c>
      <c r="B225" s="2" t="s">
        <v>147</v>
      </c>
      <c r="C225" s="2">
        <v>2022</v>
      </c>
      <c r="D225" s="2" t="s">
        <v>138</v>
      </c>
      <c r="E225" s="2" t="s">
        <v>140</v>
      </c>
      <c r="F225" s="34">
        <v>7613951</v>
      </c>
    </row>
    <row r="226" spans="1:6" x14ac:dyDescent="0.2">
      <c r="A226" s="33" t="s">
        <v>161</v>
      </c>
      <c r="B226" s="2" t="s">
        <v>147</v>
      </c>
      <c r="C226" s="2">
        <v>2022</v>
      </c>
      <c r="D226" s="2" t="s">
        <v>138</v>
      </c>
      <c r="E226" s="2" t="s">
        <v>141</v>
      </c>
      <c r="F226" s="34">
        <v>1851653</v>
      </c>
    </row>
    <row r="227" spans="1:6" x14ac:dyDescent="0.2">
      <c r="A227" s="33" t="s">
        <v>161</v>
      </c>
      <c r="B227" s="2" t="s">
        <v>147</v>
      </c>
      <c r="C227" s="2">
        <v>2022</v>
      </c>
      <c r="D227" s="2" t="s">
        <v>138</v>
      </c>
      <c r="E227" s="2" t="s">
        <v>142</v>
      </c>
      <c r="F227" s="34">
        <v>1733134</v>
      </c>
    </row>
    <row r="228" spans="1:6" x14ac:dyDescent="0.2">
      <c r="A228" s="33" t="s">
        <v>161</v>
      </c>
      <c r="B228" s="2" t="s">
        <v>147</v>
      </c>
      <c r="C228" s="2">
        <v>2022</v>
      </c>
      <c r="D228" s="2" t="s">
        <v>138</v>
      </c>
      <c r="E228" s="2" t="s">
        <v>143</v>
      </c>
      <c r="F228" s="34">
        <v>2462076</v>
      </c>
    </row>
    <row r="229" spans="1:6" x14ac:dyDescent="0.2">
      <c r="A229" s="33" t="s">
        <v>161</v>
      </c>
      <c r="B229" s="2" t="s">
        <v>147</v>
      </c>
      <c r="C229" s="2">
        <v>2022</v>
      </c>
      <c r="D229" s="2" t="s">
        <v>138</v>
      </c>
      <c r="E229" s="2" t="s">
        <v>144</v>
      </c>
      <c r="F229" s="34">
        <v>4542073</v>
      </c>
    </row>
    <row r="230" spans="1:6" x14ac:dyDescent="0.2">
      <c r="A230" s="33" t="s">
        <v>161</v>
      </c>
      <c r="B230" s="2" t="s">
        <v>149</v>
      </c>
      <c r="C230" s="2">
        <v>2022</v>
      </c>
      <c r="D230" s="2" t="s">
        <v>138</v>
      </c>
      <c r="E230" s="2" t="s">
        <v>139</v>
      </c>
      <c r="F230" s="34">
        <v>4</v>
      </c>
    </row>
    <row r="231" spans="1:6" x14ac:dyDescent="0.2">
      <c r="A231" s="33" t="s">
        <v>161</v>
      </c>
      <c r="B231" s="2" t="s">
        <v>149</v>
      </c>
      <c r="C231" s="2">
        <v>2022</v>
      </c>
      <c r="D231" s="2" t="s">
        <v>138</v>
      </c>
      <c r="E231" s="2" t="s">
        <v>140</v>
      </c>
      <c r="F231" s="34">
        <v>2</v>
      </c>
    </row>
    <row r="232" spans="1:6" x14ac:dyDescent="0.2">
      <c r="A232" s="33" t="s">
        <v>161</v>
      </c>
      <c r="B232" s="2" t="s">
        <v>149</v>
      </c>
      <c r="C232" s="2">
        <v>2022</v>
      </c>
      <c r="D232" s="2" t="s">
        <v>138</v>
      </c>
      <c r="E232" s="2" t="s">
        <v>141</v>
      </c>
      <c r="F232" s="34">
        <v>13</v>
      </c>
    </row>
    <row r="233" spans="1:6" x14ac:dyDescent="0.2">
      <c r="A233" s="33" t="s">
        <v>161</v>
      </c>
      <c r="B233" s="2" t="s">
        <v>149</v>
      </c>
      <c r="C233" s="2">
        <v>2022</v>
      </c>
      <c r="D233" s="2" t="s">
        <v>138</v>
      </c>
      <c r="E233" s="2" t="s">
        <v>142</v>
      </c>
      <c r="F233" s="34">
        <v>30</v>
      </c>
    </row>
    <row r="234" spans="1:6" x14ac:dyDescent="0.2">
      <c r="A234" s="33" t="s">
        <v>161</v>
      </c>
      <c r="B234" s="2" t="s">
        <v>149</v>
      </c>
      <c r="C234" s="2">
        <v>2022</v>
      </c>
      <c r="D234" s="2" t="s">
        <v>138</v>
      </c>
      <c r="E234" s="2" t="s">
        <v>143</v>
      </c>
      <c r="F234" s="34">
        <v>98</v>
      </c>
    </row>
    <row r="235" spans="1:6" x14ac:dyDescent="0.2">
      <c r="A235" s="33" t="s">
        <v>161</v>
      </c>
      <c r="B235" s="2" t="s">
        <v>149</v>
      </c>
      <c r="C235" s="2">
        <v>2022</v>
      </c>
      <c r="D235" s="2" t="s">
        <v>138</v>
      </c>
      <c r="E235" s="2" t="s">
        <v>144</v>
      </c>
      <c r="F235" s="34">
        <v>1008</v>
      </c>
    </row>
    <row r="236" spans="1:6" x14ac:dyDescent="0.2">
      <c r="A236" s="33" t="s">
        <v>162</v>
      </c>
      <c r="B236" s="2" t="s">
        <v>146</v>
      </c>
      <c r="C236" s="2">
        <v>2022</v>
      </c>
      <c r="D236" s="2" t="s">
        <v>138</v>
      </c>
      <c r="E236" s="2" t="s">
        <v>139</v>
      </c>
      <c r="F236" s="34">
        <v>87628</v>
      </c>
    </row>
    <row r="237" spans="1:6" x14ac:dyDescent="0.2">
      <c r="A237" s="33" t="s">
        <v>162</v>
      </c>
      <c r="B237" s="2" t="s">
        <v>146</v>
      </c>
      <c r="C237" s="2">
        <v>2022</v>
      </c>
      <c r="D237" s="2" t="s">
        <v>138</v>
      </c>
      <c r="E237" s="2" t="s">
        <v>140</v>
      </c>
      <c r="F237" s="34">
        <v>81989</v>
      </c>
    </row>
    <row r="238" spans="1:6" x14ac:dyDescent="0.2">
      <c r="A238" s="33" t="s">
        <v>162</v>
      </c>
      <c r="B238" s="2" t="s">
        <v>146</v>
      </c>
      <c r="C238" s="2">
        <v>2022</v>
      </c>
      <c r="D238" s="2" t="s">
        <v>138</v>
      </c>
      <c r="E238" s="2" t="s">
        <v>141</v>
      </c>
      <c r="F238" s="34">
        <v>3214</v>
      </c>
    </row>
    <row r="239" spans="1:6" x14ac:dyDescent="0.2">
      <c r="A239" s="33" t="s">
        <v>162</v>
      </c>
      <c r="B239" s="2" t="s">
        <v>146</v>
      </c>
      <c r="C239" s="2">
        <v>2022</v>
      </c>
      <c r="D239" s="2" t="s">
        <v>138</v>
      </c>
      <c r="E239" s="2" t="s">
        <v>142</v>
      </c>
      <c r="F239" s="34">
        <v>1579</v>
      </c>
    </row>
    <row r="240" spans="1:6" x14ac:dyDescent="0.2">
      <c r="A240" s="33" t="s">
        <v>162</v>
      </c>
      <c r="B240" s="2" t="s">
        <v>146</v>
      </c>
      <c r="C240" s="2">
        <v>2022</v>
      </c>
      <c r="D240" s="2" t="s">
        <v>138</v>
      </c>
      <c r="E240" s="2" t="s">
        <v>143</v>
      </c>
      <c r="F240" s="34">
        <v>726</v>
      </c>
    </row>
    <row r="241" spans="1:6" x14ac:dyDescent="0.2">
      <c r="A241" s="33" t="s">
        <v>162</v>
      </c>
      <c r="B241" s="2" t="s">
        <v>146</v>
      </c>
      <c r="C241" s="2">
        <v>2022</v>
      </c>
      <c r="D241" s="2" t="s">
        <v>138</v>
      </c>
      <c r="E241" s="2" t="s">
        <v>144</v>
      </c>
      <c r="F241" s="34">
        <v>120</v>
      </c>
    </row>
    <row r="242" spans="1:6" x14ac:dyDescent="0.2">
      <c r="A242" s="33" t="s">
        <v>162</v>
      </c>
      <c r="B242" s="2" t="s">
        <v>147</v>
      </c>
      <c r="C242" s="2">
        <v>2022</v>
      </c>
      <c r="D242" s="2" t="s">
        <v>138</v>
      </c>
      <c r="E242" s="2" t="s">
        <v>139</v>
      </c>
      <c r="F242" s="34">
        <v>378199</v>
      </c>
    </row>
    <row r="243" spans="1:6" x14ac:dyDescent="0.2">
      <c r="A243" s="33" t="s">
        <v>162</v>
      </c>
      <c r="B243" s="2" t="s">
        <v>147</v>
      </c>
      <c r="C243" s="2">
        <v>2022</v>
      </c>
      <c r="D243" s="2" t="s">
        <v>138</v>
      </c>
      <c r="E243" s="2" t="s">
        <v>140</v>
      </c>
      <c r="F243" s="34">
        <v>150623</v>
      </c>
    </row>
    <row r="244" spans="1:6" x14ac:dyDescent="0.2">
      <c r="A244" s="33" t="s">
        <v>162</v>
      </c>
      <c r="B244" s="2" t="s">
        <v>147</v>
      </c>
      <c r="C244" s="2">
        <v>2022</v>
      </c>
      <c r="D244" s="2" t="s">
        <v>138</v>
      </c>
      <c r="E244" s="2" t="s">
        <v>141</v>
      </c>
      <c r="F244" s="34">
        <v>42158</v>
      </c>
    </row>
    <row r="245" spans="1:6" x14ac:dyDescent="0.2">
      <c r="A245" s="33" t="s">
        <v>162</v>
      </c>
      <c r="B245" s="2" t="s">
        <v>147</v>
      </c>
      <c r="C245" s="2">
        <v>2022</v>
      </c>
      <c r="D245" s="2" t="s">
        <v>138</v>
      </c>
      <c r="E245" s="2" t="s">
        <v>142</v>
      </c>
      <c r="F245" s="34">
        <v>46092</v>
      </c>
    </row>
    <row r="246" spans="1:6" x14ac:dyDescent="0.2">
      <c r="A246" s="33" t="s">
        <v>162</v>
      </c>
      <c r="B246" s="2" t="s">
        <v>147</v>
      </c>
      <c r="C246" s="2">
        <v>2022</v>
      </c>
      <c r="D246" s="2" t="s">
        <v>138</v>
      </c>
      <c r="E246" s="2" t="s">
        <v>143</v>
      </c>
      <c r="F246" s="34">
        <v>69386</v>
      </c>
    </row>
    <row r="247" spans="1:6" x14ac:dyDescent="0.2">
      <c r="A247" s="33" t="s">
        <v>162</v>
      </c>
      <c r="B247" s="2" t="s">
        <v>147</v>
      </c>
      <c r="C247" s="2">
        <v>2022</v>
      </c>
      <c r="D247" s="2" t="s">
        <v>138</v>
      </c>
      <c r="E247" s="2" t="s">
        <v>144</v>
      </c>
      <c r="F247" s="34">
        <v>69940</v>
      </c>
    </row>
    <row r="248" spans="1:6" x14ac:dyDescent="0.2">
      <c r="A248" s="33" t="s">
        <v>162</v>
      </c>
      <c r="B248" s="2" t="s">
        <v>149</v>
      </c>
      <c r="C248" s="2">
        <v>2022</v>
      </c>
      <c r="D248" s="2" t="s">
        <v>138</v>
      </c>
      <c r="E248" s="2" t="s">
        <v>139</v>
      </c>
      <c r="F248" s="34">
        <v>4</v>
      </c>
    </row>
    <row r="249" spans="1:6" x14ac:dyDescent="0.2">
      <c r="A249" s="33" t="s">
        <v>162</v>
      </c>
      <c r="B249" s="2" t="s">
        <v>149</v>
      </c>
      <c r="C249" s="2">
        <v>2022</v>
      </c>
      <c r="D249" s="2" t="s">
        <v>138</v>
      </c>
      <c r="E249" s="2" t="s">
        <v>140</v>
      </c>
      <c r="F249" s="34">
        <v>2</v>
      </c>
    </row>
    <row r="250" spans="1:6" x14ac:dyDescent="0.2">
      <c r="A250" s="33" t="s">
        <v>162</v>
      </c>
      <c r="B250" s="2" t="s">
        <v>149</v>
      </c>
      <c r="C250" s="2">
        <v>2022</v>
      </c>
      <c r="D250" s="2" t="s">
        <v>138</v>
      </c>
      <c r="E250" s="2" t="s">
        <v>141</v>
      </c>
      <c r="F250" s="34">
        <v>13</v>
      </c>
    </row>
    <row r="251" spans="1:6" x14ac:dyDescent="0.2">
      <c r="A251" s="33" t="s">
        <v>162</v>
      </c>
      <c r="B251" s="2" t="s">
        <v>149</v>
      </c>
      <c r="C251" s="2">
        <v>2022</v>
      </c>
      <c r="D251" s="2" t="s">
        <v>138</v>
      </c>
      <c r="E251" s="2" t="s">
        <v>142</v>
      </c>
      <c r="F251" s="34">
        <v>29</v>
      </c>
    </row>
    <row r="252" spans="1:6" x14ac:dyDescent="0.2">
      <c r="A252" s="33" t="s">
        <v>162</v>
      </c>
      <c r="B252" s="2" t="s">
        <v>149</v>
      </c>
      <c r="C252" s="2">
        <v>2022</v>
      </c>
      <c r="D252" s="2" t="s">
        <v>138</v>
      </c>
      <c r="E252" s="2" t="s">
        <v>143</v>
      </c>
      <c r="F252" s="34">
        <v>96</v>
      </c>
    </row>
    <row r="253" spans="1:6" x14ac:dyDescent="0.2">
      <c r="A253" s="33" t="s">
        <v>162</v>
      </c>
      <c r="B253" s="2" t="s">
        <v>149</v>
      </c>
      <c r="C253" s="2">
        <v>2022</v>
      </c>
      <c r="D253" s="2" t="s">
        <v>138</v>
      </c>
      <c r="E253" s="2" t="s">
        <v>144</v>
      </c>
      <c r="F253" s="34">
        <v>583</v>
      </c>
    </row>
    <row r="254" spans="1:6" x14ac:dyDescent="0.2">
      <c r="A254" s="33" t="s">
        <v>163</v>
      </c>
      <c r="B254" s="2" t="s">
        <v>146</v>
      </c>
      <c r="C254" s="2">
        <v>2022</v>
      </c>
      <c r="D254" s="2" t="s">
        <v>138</v>
      </c>
      <c r="E254" s="2" t="s">
        <v>139</v>
      </c>
      <c r="F254" s="34">
        <v>145441</v>
      </c>
    </row>
    <row r="255" spans="1:6" x14ac:dyDescent="0.2">
      <c r="A255" s="33" t="s">
        <v>163</v>
      </c>
      <c r="B255" s="2" t="s">
        <v>146</v>
      </c>
      <c r="C255" s="2">
        <v>2022</v>
      </c>
      <c r="D255" s="2" t="s">
        <v>138</v>
      </c>
      <c r="E255" s="2" t="s">
        <v>140</v>
      </c>
      <c r="F255" s="34">
        <v>135205</v>
      </c>
    </row>
    <row r="256" spans="1:6" x14ac:dyDescent="0.2">
      <c r="A256" s="33" t="s">
        <v>163</v>
      </c>
      <c r="B256" s="2" t="s">
        <v>146</v>
      </c>
      <c r="C256" s="2">
        <v>2022</v>
      </c>
      <c r="D256" s="2" t="s">
        <v>138</v>
      </c>
      <c r="E256" s="2" t="s">
        <v>141</v>
      </c>
      <c r="F256" s="34">
        <v>5357</v>
      </c>
    </row>
    <row r="257" spans="1:6" x14ac:dyDescent="0.2">
      <c r="A257" s="33" t="s">
        <v>163</v>
      </c>
      <c r="B257" s="2" t="s">
        <v>146</v>
      </c>
      <c r="C257" s="2">
        <v>2022</v>
      </c>
      <c r="D257" s="2" t="s">
        <v>138</v>
      </c>
      <c r="E257" s="2" t="s">
        <v>142</v>
      </c>
      <c r="F257" s="34">
        <v>3134</v>
      </c>
    </row>
    <row r="258" spans="1:6" x14ac:dyDescent="0.2">
      <c r="A258" s="33" t="s">
        <v>163</v>
      </c>
      <c r="B258" s="2" t="s">
        <v>146</v>
      </c>
      <c r="C258" s="2">
        <v>2022</v>
      </c>
      <c r="D258" s="2" t="s">
        <v>138</v>
      </c>
      <c r="E258" s="2" t="s">
        <v>143</v>
      </c>
      <c r="F258" s="34">
        <v>1507</v>
      </c>
    </row>
    <row r="259" spans="1:6" x14ac:dyDescent="0.2">
      <c r="A259" s="33" t="s">
        <v>163</v>
      </c>
      <c r="B259" s="2" t="s">
        <v>146</v>
      </c>
      <c r="C259" s="2">
        <v>2022</v>
      </c>
      <c r="D259" s="2" t="s">
        <v>138</v>
      </c>
      <c r="E259" s="2" t="s">
        <v>144</v>
      </c>
      <c r="F259" s="34">
        <v>238</v>
      </c>
    </row>
    <row r="260" spans="1:6" x14ac:dyDescent="0.2">
      <c r="A260" s="33" t="s">
        <v>163</v>
      </c>
      <c r="B260" s="2" t="s">
        <v>147</v>
      </c>
      <c r="C260" s="2">
        <v>2022</v>
      </c>
      <c r="D260" s="2" t="s">
        <v>138</v>
      </c>
      <c r="E260" s="2" t="s">
        <v>139</v>
      </c>
      <c r="F260" s="34">
        <v>684484</v>
      </c>
    </row>
    <row r="261" spans="1:6" x14ac:dyDescent="0.2">
      <c r="A261" s="33" t="s">
        <v>163</v>
      </c>
      <c r="B261" s="2" t="s">
        <v>147</v>
      </c>
      <c r="C261" s="2">
        <v>2022</v>
      </c>
      <c r="D261" s="2" t="s">
        <v>138</v>
      </c>
      <c r="E261" s="2" t="s">
        <v>140</v>
      </c>
      <c r="F261" s="34">
        <v>214060</v>
      </c>
    </row>
    <row r="262" spans="1:6" x14ac:dyDescent="0.2">
      <c r="A262" s="33" t="s">
        <v>163</v>
      </c>
      <c r="B262" s="2" t="s">
        <v>147</v>
      </c>
      <c r="C262" s="2">
        <v>2022</v>
      </c>
      <c r="D262" s="2" t="s">
        <v>138</v>
      </c>
      <c r="E262" s="2" t="s">
        <v>141</v>
      </c>
      <c r="F262" s="34">
        <v>71932</v>
      </c>
    </row>
    <row r="263" spans="1:6" x14ac:dyDescent="0.2">
      <c r="A263" s="33" t="s">
        <v>163</v>
      </c>
      <c r="B263" s="2" t="s">
        <v>147</v>
      </c>
      <c r="C263" s="2">
        <v>2022</v>
      </c>
      <c r="D263" s="2" t="s">
        <v>138</v>
      </c>
      <c r="E263" s="2" t="s">
        <v>142</v>
      </c>
      <c r="F263" s="34">
        <v>94165</v>
      </c>
    </row>
    <row r="264" spans="1:6" x14ac:dyDescent="0.2">
      <c r="A264" s="33" t="s">
        <v>163</v>
      </c>
      <c r="B264" s="2" t="s">
        <v>147</v>
      </c>
      <c r="C264" s="2">
        <v>2022</v>
      </c>
      <c r="D264" s="2" t="s">
        <v>138</v>
      </c>
      <c r="E264" s="2" t="s">
        <v>143</v>
      </c>
      <c r="F264" s="34">
        <v>146751</v>
      </c>
    </row>
    <row r="265" spans="1:6" x14ac:dyDescent="0.2">
      <c r="A265" s="33" t="s">
        <v>163</v>
      </c>
      <c r="B265" s="2" t="s">
        <v>147</v>
      </c>
      <c r="C265" s="2">
        <v>2022</v>
      </c>
      <c r="D265" s="2" t="s">
        <v>138</v>
      </c>
      <c r="E265" s="2" t="s">
        <v>144</v>
      </c>
      <c r="F265" s="34">
        <v>157576</v>
      </c>
    </row>
    <row r="266" spans="1:6" x14ac:dyDescent="0.2">
      <c r="A266" s="33" t="s">
        <v>163</v>
      </c>
      <c r="B266" s="2" t="s">
        <v>149</v>
      </c>
      <c r="C266" s="2">
        <v>2022</v>
      </c>
      <c r="D266" s="2" t="s">
        <v>138</v>
      </c>
      <c r="E266" s="2" t="s">
        <v>139</v>
      </c>
      <c r="F266" s="34">
        <v>5</v>
      </c>
    </row>
    <row r="267" spans="1:6" x14ac:dyDescent="0.2">
      <c r="A267" s="33" t="s">
        <v>163</v>
      </c>
      <c r="B267" s="2" t="s">
        <v>149</v>
      </c>
      <c r="C267" s="2">
        <v>2022</v>
      </c>
      <c r="D267" s="2" t="s">
        <v>138</v>
      </c>
      <c r="E267" s="2" t="s">
        <v>140</v>
      </c>
      <c r="F267" s="34">
        <v>2</v>
      </c>
    </row>
    <row r="268" spans="1:6" x14ac:dyDescent="0.2">
      <c r="A268" s="33" t="s">
        <v>163</v>
      </c>
      <c r="B268" s="2" t="s">
        <v>149</v>
      </c>
      <c r="C268" s="2">
        <v>2022</v>
      </c>
      <c r="D268" s="2" t="s">
        <v>138</v>
      </c>
      <c r="E268" s="2" t="s">
        <v>141</v>
      </c>
      <c r="F268" s="34">
        <v>13</v>
      </c>
    </row>
    <row r="269" spans="1:6" x14ac:dyDescent="0.2">
      <c r="A269" s="33" t="s">
        <v>163</v>
      </c>
      <c r="B269" s="2" t="s">
        <v>149</v>
      </c>
      <c r="C269" s="2">
        <v>2022</v>
      </c>
      <c r="D269" s="2" t="s">
        <v>138</v>
      </c>
      <c r="E269" s="2" t="s">
        <v>142</v>
      </c>
      <c r="F269" s="34">
        <v>30</v>
      </c>
    </row>
    <row r="270" spans="1:6" x14ac:dyDescent="0.2">
      <c r="A270" s="33" t="s">
        <v>163</v>
      </c>
      <c r="B270" s="2" t="s">
        <v>149</v>
      </c>
      <c r="C270" s="2">
        <v>2022</v>
      </c>
      <c r="D270" s="2" t="s">
        <v>138</v>
      </c>
      <c r="E270" s="2" t="s">
        <v>143</v>
      </c>
      <c r="F270" s="34">
        <v>97</v>
      </c>
    </row>
    <row r="271" spans="1:6" x14ac:dyDescent="0.2">
      <c r="A271" s="33" t="s">
        <v>163</v>
      </c>
      <c r="B271" s="2" t="s">
        <v>149</v>
      </c>
      <c r="C271" s="2">
        <v>2022</v>
      </c>
      <c r="D271" s="2" t="s">
        <v>138</v>
      </c>
      <c r="E271" s="2" t="s">
        <v>144</v>
      </c>
      <c r="F271" s="34">
        <v>662</v>
      </c>
    </row>
    <row r="272" spans="1:6" x14ac:dyDescent="0.2">
      <c r="A272" s="33" t="s">
        <v>164</v>
      </c>
      <c r="B272" s="2" t="s">
        <v>146</v>
      </c>
      <c r="C272" s="2">
        <v>2022</v>
      </c>
      <c r="D272" s="2" t="s">
        <v>138</v>
      </c>
      <c r="E272" s="2" t="s">
        <v>139</v>
      </c>
      <c r="F272" s="34">
        <v>329361</v>
      </c>
    </row>
    <row r="273" spans="1:6" x14ac:dyDescent="0.2">
      <c r="A273" s="33" t="s">
        <v>164</v>
      </c>
      <c r="B273" s="2" t="s">
        <v>146</v>
      </c>
      <c r="C273" s="2">
        <v>2022</v>
      </c>
      <c r="D273" s="2" t="s">
        <v>138</v>
      </c>
      <c r="E273" s="2" t="s">
        <v>140</v>
      </c>
      <c r="F273" s="34">
        <v>313690</v>
      </c>
    </row>
    <row r="274" spans="1:6" x14ac:dyDescent="0.2">
      <c r="A274" s="33" t="s">
        <v>164</v>
      </c>
      <c r="B274" s="2" t="s">
        <v>146</v>
      </c>
      <c r="C274" s="2">
        <v>2022</v>
      </c>
      <c r="D274" s="2" t="s">
        <v>138</v>
      </c>
      <c r="E274" s="2" t="s">
        <v>141</v>
      </c>
      <c r="F274" s="34">
        <v>7834</v>
      </c>
    </row>
    <row r="275" spans="1:6" x14ac:dyDescent="0.2">
      <c r="A275" s="33" t="s">
        <v>164</v>
      </c>
      <c r="B275" s="2" t="s">
        <v>146</v>
      </c>
      <c r="C275" s="2">
        <v>2022</v>
      </c>
      <c r="D275" s="2" t="s">
        <v>138</v>
      </c>
      <c r="E275" s="2" t="s">
        <v>142</v>
      </c>
      <c r="F275" s="34">
        <v>4888</v>
      </c>
    </row>
    <row r="276" spans="1:6" x14ac:dyDescent="0.2">
      <c r="A276" s="33" t="s">
        <v>164</v>
      </c>
      <c r="B276" s="2" t="s">
        <v>146</v>
      </c>
      <c r="C276" s="2">
        <v>2022</v>
      </c>
      <c r="D276" s="2" t="s">
        <v>138</v>
      </c>
      <c r="E276" s="2" t="s">
        <v>143</v>
      </c>
      <c r="F276" s="34">
        <v>2503</v>
      </c>
    </row>
    <row r="277" spans="1:6" x14ac:dyDescent="0.2">
      <c r="A277" s="33" t="s">
        <v>164</v>
      </c>
      <c r="B277" s="2" t="s">
        <v>146</v>
      </c>
      <c r="C277" s="2">
        <v>2022</v>
      </c>
      <c r="D277" s="2" t="s">
        <v>138</v>
      </c>
      <c r="E277" s="2" t="s">
        <v>144</v>
      </c>
      <c r="F277" s="34">
        <v>446</v>
      </c>
    </row>
    <row r="278" spans="1:6" x14ac:dyDescent="0.2">
      <c r="A278" s="33" t="s">
        <v>164</v>
      </c>
      <c r="B278" s="2" t="s">
        <v>147</v>
      </c>
      <c r="C278" s="2">
        <v>2022</v>
      </c>
      <c r="D278" s="2" t="s">
        <v>138</v>
      </c>
      <c r="E278" s="2" t="s">
        <v>139</v>
      </c>
      <c r="F278" s="34">
        <v>1244463</v>
      </c>
    </row>
    <row r="279" spans="1:6" x14ac:dyDescent="0.2">
      <c r="A279" s="33" t="s">
        <v>164</v>
      </c>
      <c r="B279" s="2" t="s">
        <v>147</v>
      </c>
      <c r="C279" s="2">
        <v>2022</v>
      </c>
      <c r="D279" s="2" t="s">
        <v>138</v>
      </c>
      <c r="E279" s="2" t="s">
        <v>140</v>
      </c>
      <c r="F279" s="34">
        <v>415610</v>
      </c>
    </row>
    <row r="280" spans="1:6" x14ac:dyDescent="0.2">
      <c r="A280" s="33" t="s">
        <v>164</v>
      </c>
      <c r="B280" s="2" t="s">
        <v>147</v>
      </c>
      <c r="C280" s="2">
        <v>2022</v>
      </c>
      <c r="D280" s="2" t="s">
        <v>138</v>
      </c>
      <c r="E280" s="2" t="s">
        <v>141</v>
      </c>
      <c r="F280" s="34">
        <v>104849</v>
      </c>
    </row>
    <row r="281" spans="1:6" x14ac:dyDescent="0.2">
      <c r="A281" s="33" t="s">
        <v>164</v>
      </c>
      <c r="B281" s="2" t="s">
        <v>147</v>
      </c>
      <c r="C281" s="2">
        <v>2022</v>
      </c>
      <c r="D281" s="2" t="s">
        <v>138</v>
      </c>
      <c r="E281" s="2" t="s">
        <v>142</v>
      </c>
      <c r="F281" s="34">
        <v>147540</v>
      </c>
    </row>
    <row r="282" spans="1:6" x14ac:dyDescent="0.2">
      <c r="A282" s="33" t="s">
        <v>164</v>
      </c>
      <c r="B282" s="2" t="s">
        <v>147</v>
      </c>
      <c r="C282" s="2">
        <v>2022</v>
      </c>
      <c r="D282" s="2" t="s">
        <v>138</v>
      </c>
      <c r="E282" s="2" t="s">
        <v>143</v>
      </c>
      <c r="F282" s="34">
        <v>248503</v>
      </c>
    </row>
    <row r="283" spans="1:6" x14ac:dyDescent="0.2">
      <c r="A283" s="33" t="s">
        <v>164</v>
      </c>
      <c r="B283" s="2" t="s">
        <v>147</v>
      </c>
      <c r="C283" s="2">
        <v>2022</v>
      </c>
      <c r="D283" s="2" t="s">
        <v>138</v>
      </c>
      <c r="E283" s="2" t="s">
        <v>144</v>
      </c>
      <c r="F283" s="34">
        <v>327961</v>
      </c>
    </row>
    <row r="284" spans="1:6" x14ac:dyDescent="0.2">
      <c r="A284" s="33" t="s">
        <v>164</v>
      </c>
      <c r="B284" s="2" t="s">
        <v>149</v>
      </c>
      <c r="C284" s="2">
        <v>2022</v>
      </c>
      <c r="D284" s="2" t="s">
        <v>138</v>
      </c>
      <c r="E284" s="2" t="s">
        <v>139</v>
      </c>
      <c r="F284" s="34">
        <v>4</v>
      </c>
    </row>
    <row r="285" spans="1:6" x14ac:dyDescent="0.2">
      <c r="A285" s="33" t="s">
        <v>164</v>
      </c>
      <c r="B285" s="2" t="s">
        <v>149</v>
      </c>
      <c r="C285" s="2">
        <v>2022</v>
      </c>
      <c r="D285" s="2" t="s">
        <v>138</v>
      </c>
      <c r="E285" s="2" t="s">
        <v>140</v>
      </c>
      <c r="F285" s="34">
        <v>1</v>
      </c>
    </row>
    <row r="286" spans="1:6" x14ac:dyDescent="0.2">
      <c r="A286" s="33" t="s">
        <v>164</v>
      </c>
      <c r="B286" s="2" t="s">
        <v>149</v>
      </c>
      <c r="C286" s="2">
        <v>2022</v>
      </c>
      <c r="D286" s="2" t="s">
        <v>138</v>
      </c>
      <c r="E286" s="2" t="s">
        <v>141</v>
      </c>
      <c r="F286" s="34">
        <v>13</v>
      </c>
    </row>
    <row r="287" spans="1:6" x14ac:dyDescent="0.2">
      <c r="A287" s="33" t="s">
        <v>164</v>
      </c>
      <c r="B287" s="2" t="s">
        <v>149</v>
      </c>
      <c r="C287" s="2">
        <v>2022</v>
      </c>
      <c r="D287" s="2" t="s">
        <v>138</v>
      </c>
      <c r="E287" s="2" t="s">
        <v>142</v>
      </c>
      <c r="F287" s="34">
        <v>30</v>
      </c>
    </row>
    <row r="288" spans="1:6" x14ac:dyDescent="0.2">
      <c r="A288" s="33" t="s">
        <v>164</v>
      </c>
      <c r="B288" s="2" t="s">
        <v>149</v>
      </c>
      <c r="C288" s="2">
        <v>2022</v>
      </c>
      <c r="D288" s="2" t="s">
        <v>138</v>
      </c>
      <c r="E288" s="2" t="s">
        <v>143</v>
      </c>
      <c r="F288" s="34">
        <v>99</v>
      </c>
    </row>
    <row r="289" spans="1:6" x14ac:dyDescent="0.2">
      <c r="A289" s="33" t="s">
        <v>164</v>
      </c>
      <c r="B289" s="2" t="s">
        <v>149</v>
      </c>
      <c r="C289" s="2">
        <v>2022</v>
      </c>
      <c r="D289" s="2" t="s">
        <v>138</v>
      </c>
      <c r="E289" s="2" t="s">
        <v>144</v>
      </c>
      <c r="F289" s="34">
        <v>735</v>
      </c>
    </row>
    <row r="290" spans="1:6" x14ac:dyDescent="0.2">
      <c r="A290" s="33" t="s">
        <v>165</v>
      </c>
      <c r="B290" s="2" t="s">
        <v>146</v>
      </c>
      <c r="C290" s="2">
        <v>2022</v>
      </c>
      <c r="D290" s="2" t="s">
        <v>138</v>
      </c>
      <c r="E290" s="2" t="s">
        <v>139</v>
      </c>
      <c r="F290" s="34">
        <v>47108</v>
      </c>
    </row>
    <row r="291" spans="1:6" x14ac:dyDescent="0.2">
      <c r="A291" s="33" t="s">
        <v>165</v>
      </c>
      <c r="B291" s="2" t="s">
        <v>146</v>
      </c>
      <c r="C291" s="2">
        <v>2022</v>
      </c>
      <c r="D291" s="2" t="s">
        <v>138</v>
      </c>
      <c r="E291" s="2" t="s">
        <v>140</v>
      </c>
      <c r="F291" s="34">
        <v>41525</v>
      </c>
    </row>
    <row r="292" spans="1:6" x14ac:dyDescent="0.2">
      <c r="A292" s="33" t="s">
        <v>165</v>
      </c>
      <c r="B292" s="2" t="s">
        <v>146</v>
      </c>
      <c r="C292" s="2">
        <v>2022</v>
      </c>
      <c r="D292" s="2" t="s">
        <v>138</v>
      </c>
      <c r="E292" s="2" t="s">
        <v>141</v>
      </c>
      <c r="F292" s="34">
        <v>2716</v>
      </c>
    </row>
    <row r="293" spans="1:6" x14ac:dyDescent="0.2">
      <c r="A293" s="33" t="s">
        <v>165</v>
      </c>
      <c r="B293" s="2" t="s">
        <v>146</v>
      </c>
      <c r="C293" s="2">
        <v>2022</v>
      </c>
      <c r="D293" s="2" t="s">
        <v>138</v>
      </c>
      <c r="E293" s="2" t="s">
        <v>142</v>
      </c>
      <c r="F293" s="34">
        <v>1694</v>
      </c>
    </row>
    <row r="294" spans="1:6" x14ac:dyDescent="0.2">
      <c r="A294" s="33" t="s">
        <v>165</v>
      </c>
      <c r="B294" s="2" t="s">
        <v>146</v>
      </c>
      <c r="C294" s="2">
        <v>2022</v>
      </c>
      <c r="D294" s="2" t="s">
        <v>138</v>
      </c>
      <c r="E294" s="2" t="s">
        <v>143</v>
      </c>
      <c r="F294" s="34">
        <v>929</v>
      </c>
    </row>
    <row r="295" spans="1:6" x14ac:dyDescent="0.2">
      <c r="A295" s="33" t="s">
        <v>165</v>
      </c>
      <c r="B295" s="2" t="s">
        <v>146</v>
      </c>
      <c r="C295" s="2">
        <v>2022</v>
      </c>
      <c r="D295" s="2" t="s">
        <v>138</v>
      </c>
      <c r="E295" s="2" t="s">
        <v>144</v>
      </c>
      <c r="F295" s="34">
        <v>244</v>
      </c>
    </row>
    <row r="296" spans="1:6" x14ac:dyDescent="0.2">
      <c r="A296" s="33" t="s">
        <v>165</v>
      </c>
      <c r="B296" s="2" t="s">
        <v>147</v>
      </c>
      <c r="C296" s="2">
        <v>2022</v>
      </c>
      <c r="D296" s="2" t="s">
        <v>138</v>
      </c>
      <c r="E296" s="2" t="s">
        <v>139</v>
      </c>
      <c r="F296" s="34">
        <v>393755</v>
      </c>
    </row>
    <row r="297" spans="1:6" x14ac:dyDescent="0.2">
      <c r="A297" s="33" t="s">
        <v>165</v>
      </c>
      <c r="B297" s="2" t="s">
        <v>147</v>
      </c>
      <c r="C297" s="2">
        <v>2022</v>
      </c>
      <c r="D297" s="2" t="s">
        <v>138</v>
      </c>
      <c r="E297" s="2" t="s">
        <v>140</v>
      </c>
      <c r="F297" s="34">
        <v>64966</v>
      </c>
    </row>
    <row r="298" spans="1:6" x14ac:dyDescent="0.2">
      <c r="A298" s="33" t="s">
        <v>165</v>
      </c>
      <c r="B298" s="2" t="s">
        <v>147</v>
      </c>
      <c r="C298" s="2">
        <v>2022</v>
      </c>
      <c r="D298" s="2" t="s">
        <v>138</v>
      </c>
      <c r="E298" s="2" t="s">
        <v>141</v>
      </c>
      <c r="F298" s="34">
        <v>36244</v>
      </c>
    </row>
    <row r="299" spans="1:6" x14ac:dyDescent="0.2">
      <c r="A299" s="33" t="s">
        <v>165</v>
      </c>
      <c r="B299" s="2" t="s">
        <v>147</v>
      </c>
      <c r="C299" s="2">
        <v>2022</v>
      </c>
      <c r="D299" s="2" t="s">
        <v>138</v>
      </c>
      <c r="E299" s="2" t="s">
        <v>142</v>
      </c>
      <c r="F299" s="34">
        <v>51370</v>
      </c>
    </row>
    <row r="300" spans="1:6" x14ac:dyDescent="0.2">
      <c r="A300" s="33" t="s">
        <v>165</v>
      </c>
      <c r="B300" s="2" t="s">
        <v>147</v>
      </c>
      <c r="C300" s="2">
        <v>2022</v>
      </c>
      <c r="D300" s="2" t="s">
        <v>138</v>
      </c>
      <c r="E300" s="2" t="s">
        <v>143</v>
      </c>
      <c r="F300" s="34">
        <v>93623</v>
      </c>
    </row>
    <row r="301" spans="1:6" x14ac:dyDescent="0.2">
      <c r="A301" s="33" t="s">
        <v>165</v>
      </c>
      <c r="B301" s="2" t="s">
        <v>147</v>
      </c>
      <c r="C301" s="2">
        <v>2022</v>
      </c>
      <c r="D301" s="2" t="s">
        <v>138</v>
      </c>
      <c r="E301" s="2" t="s">
        <v>144</v>
      </c>
      <c r="F301" s="34">
        <v>147552</v>
      </c>
    </row>
    <row r="302" spans="1:6" x14ac:dyDescent="0.2">
      <c r="A302" s="33" t="s">
        <v>165</v>
      </c>
      <c r="B302" s="2" t="s">
        <v>149</v>
      </c>
      <c r="C302" s="2">
        <v>2022</v>
      </c>
      <c r="D302" s="2" t="s">
        <v>138</v>
      </c>
      <c r="E302" s="2" t="s">
        <v>139</v>
      </c>
      <c r="F302" s="34">
        <v>8</v>
      </c>
    </row>
    <row r="303" spans="1:6" x14ac:dyDescent="0.2">
      <c r="A303" s="33" t="s">
        <v>165</v>
      </c>
      <c r="B303" s="2" t="s">
        <v>149</v>
      </c>
      <c r="C303" s="2">
        <v>2022</v>
      </c>
      <c r="D303" s="2" t="s">
        <v>138</v>
      </c>
      <c r="E303" s="2" t="s">
        <v>140</v>
      </c>
      <c r="F303" s="34">
        <v>2</v>
      </c>
    </row>
    <row r="304" spans="1:6" x14ac:dyDescent="0.2">
      <c r="A304" s="33" t="s">
        <v>165</v>
      </c>
      <c r="B304" s="2" t="s">
        <v>149</v>
      </c>
      <c r="C304" s="2">
        <v>2022</v>
      </c>
      <c r="D304" s="2" t="s">
        <v>138</v>
      </c>
      <c r="E304" s="2" t="s">
        <v>141</v>
      </c>
      <c r="F304" s="34">
        <v>13</v>
      </c>
    </row>
    <row r="305" spans="1:6" x14ac:dyDescent="0.2">
      <c r="A305" s="33" t="s">
        <v>165</v>
      </c>
      <c r="B305" s="2" t="s">
        <v>149</v>
      </c>
      <c r="C305" s="2">
        <v>2022</v>
      </c>
      <c r="D305" s="2" t="s">
        <v>138</v>
      </c>
      <c r="E305" s="2" t="s">
        <v>142</v>
      </c>
      <c r="F305" s="34">
        <v>30</v>
      </c>
    </row>
    <row r="306" spans="1:6" x14ac:dyDescent="0.2">
      <c r="A306" s="33" t="s">
        <v>165</v>
      </c>
      <c r="B306" s="2" t="s">
        <v>149</v>
      </c>
      <c r="C306" s="2">
        <v>2022</v>
      </c>
      <c r="D306" s="2" t="s">
        <v>138</v>
      </c>
      <c r="E306" s="2" t="s">
        <v>143</v>
      </c>
      <c r="F306" s="34">
        <v>101</v>
      </c>
    </row>
    <row r="307" spans="1:6" x14ac:dyDescent="0.2">
      <c r="A307" s="33" t="s">
        <v>165</v>
      </c>
      <c r="B307" s="2" t="s">
        <v>149</v>
      </c>
      <c r="C307" s="2">
        <v>2022</v>
      </c>
      <c r="D307" s="2" t="s">
        <v>138</v>
      </c>
      <c r="E307" s="2" t="s">
        <v>144</v>
      </c>
      <c r="F307" s="34">
        <v>605</v>
      </c>
    </row>
    <row r="308" spans="1:6" x14ac:dyDescent="0.2">
      <c r="A308" s="33" t="s">
        <v>166</v>
      </c>
      <c r="B308" s="2" t="s">
        <v>146</v>
      </c>
      <c r="C308" s="2">
        <v>2022</v>
      </c>
      <c r="D308" s="2" t="s">
        <v>138</v>
      </c>
      <c r="E308" s="2" t="s">
        <v>139</v>
      </c>
      <c r="F308" s="34">
        <v>976964</v>
      </c>
    </row>
    <row r="309" spans="1:6" x14ac:dyDescent="0.2">
      <c r="A309" s="33" t="s">
        <v>166</v>
      </c>
      <c r="B309" s="2" t="s">
        <v>146</v>
      </c>
      <c r="C309" s="2">
        <v>2022</v>
      </c>
      <c r="D309" s="2" t="s">
        <v>138</v>
      </c>
      <c r="E309" s="2" t="s">
        <v>140</v>
      </c>
      <c r="F309" s="34">
        <v>939932</v>
      </c>
    </row>
    <row r="310" spans="1:6" x14ac:dyDescent="0.2">
      <c r="A310" s="33" t="s">
        <v>166</v>
      </c>
      <c r="B310" s="2" t="s">
        <v>146</v>
      </c>
      <c r="C310" s="2">
        <v>2022</v>
      </c>
      <c r="D310" s="2" t="s">
        <v>138</v>
      </c>
      <c r="E310" s="2" t="s">
        <v>141</v>
      </c>
      <c r="F310" s="34">
        <v>20514</v>
      </c>
    </row>
    <row r="311" spans="1:6" x14ac:dyDescent="0.2">
      <c r="A311" s="33" t="s">
        <v>166</v>
      </c>
      <c r="B311" s="2" t="s">
        <v>146</v>
      </c>
      <c r="C311" s="2">
        <v>2022</v>
      </c>
      <c r="D311" s="2" t="s">
        <v>138</v>
      </c>
      <c r="E311" s="2" t="s">
        <v>142</v>
      </c>
      <c r="F311" s="34">
        <v>10747</v>
      </c>
    </row>
    <row r="312" spans="1:6" x14ac:dyDescent="0.2">
      <c r="A312" s="33" t="s">
        <v>166</v>
      </c>
      <c r="B312" s="2" t="s">
        <v>146</v>
      </c>
      <c r="C312" s="2">
        <v>2022</v>
      </c>
      <c r="D312" s="2" t="s">
        <v>138</v>
      </c>
      <c r="E312" s="2" t="s">
        <v>143</v>
      </c>
      <c r="F312" s="34">
        <v>4776</v>
      </c>
    </row>
    <row r="313" spans="1:6" x14ac:dyDescent="0.2">
      <c r="A313" s="33" t="s">
        <v>166</v>
      </c>
      <c r="B313" s="2" t="s">
        <v>146</v>
      </c>
      <c r="C313" s="2">
        <v>2022</v>
      </c>
      <c r="D313" s="2" t="s">
        <v>138</v>
      </c>
      <c r="E313" s="2" t="s">
        <v>144</v>
      </c>
      <c r="F313" s="34">
        <v>995</v>
      </c>
    </row>
    <row r="314" spans="1:6" x14ac:dyDescent="0.2">
      <c r="A314" s="33" t="s">
        <v>166</v>
      </c>
      <c r="B314" s="2" t="s">
        <v>147</v>
      </c>
      <c r="C314" s="2">
        <v>2022</v>
      </c>
      <c r="D314" s="2" t="s">
        <v>138</v>
      </c>
      <c r="E314" s="2" t="s">
        <v>139</v>
      </c>
      <c r="F314" s="34">
        <v>3364251</v>
      </c>
    </row>
    <row r="315" spans="1:6" x14ac:dyDescent="0.2">
      <c r="A315" s="33" t="s">
        <v>166</v>
      </c>
      <c r="B315" s="2" t="s">
        <v>147</v>
      </c>
      <c r="C315" s="2">
        <v>2022</v>
      </c>
      <c r="D315" s="2" t="s">
        <v>138</v>
      </c>
      <c r="E315" s="2" t="s">
        <v>140</v>
      </c>
      <c r="F315" s="34">
        <v>1385595</v>
      </c>
    </row>
    <row r="316" spans="1:6" x14ac:dyDescent="0.2">
      <c r="A316" s="33" t="s">
        <v>166</v>
      </c>
      <c r="B316" s="2" t="s">
        <v>147</v>
      </c>
      <c r="C316" s="2">
        <v>2022</v>
      </c>
      <c r="D316" s="2" t="s">
        <v>138</v>
      </c>
      <c r="E316" s="2" t="s">
        <v>141</v>
      </c>
      <c r="F316" s="34">
        <v>272785</v>
      </c>
    </row>
    <row r="317" spans="1:6" x14ac:dyDescent="0.2">
      <c r="A317" s="33" t="s">
        <v>166</v>
      </c>
      <c r="B317" s="2" t="s">
        <v>147</v>
      </c>
      <c r="C317" s="2">
        <v>2022</v>
      </c>
      <c r="D317" s="2" t="s">
        <v>138</v>
      </c>
      <c r="E317" s="2" t="s">
        <v>142</v>
      </c>
      <c r="F317" s="34">
        <v>317009</v>
      </c>
    </row>
    <row r="318" spans="1:6" x14ac:dyDescent="0.2">
      <c r="A318" s="33" t="s">
        <v>166</v>
      </c>
      <c r="B318" s="2" t="s">
        <v>147</v>
      </c>
      <c r="C318" s="2">
        <v>2022</v>
      </c>
      <c r="D318" s="2" t="s">
        <v>138</v>
      </c>
      <c r="E318" s="2" t="s">
        <v>143</v>
      </c>
      <c r="F318" s="34">
        <v>467245</v>
      </c>
    </row>
    <row r="319" spans="1:6" x14ac:dyDescent="0.2">
      <c r="A319" s="33" t="s">
        <v>166</v>
      </c>
      <c r="B319" s="2" t="s">
        <v>147</v>
      </c>
      <c r="C319" s="2">
        <v>2022</v>
      </c>
      <c r="D319" s="2" t="s">
        <v>138</v>
      </c>
      <c r="E319" s="2" t="s">
        <v>144</v>
      </c>
      <c r="F319" s="34">
        <v>921617</v>
      </c>
    </row>
    <row r="320" spans="1:6" x14ac:dyDescent="0.2">
      <c r="A320" s="33" t="s">
        <v>166</v>
      </c>
      <c r="B320" s="2" t="s">
        <v>149</v>
      </c>
      <c r="C320" s="2">
        <v>2022</v>
      </c>
      <c r="D320" s="2" t="s">
        <v>138</v>
      </c>
      <c r="E320" s="2" t="s">
        <v>139</v>
      </c>
      <c r="F320" s="34">
        <v>3</v>
      </c>
    </row>
    <row r="321" spans="1:6" x14ac:dyDescent="0.2">
      <c r="A321" s="33" t="s">
        <v>166</v>
      </c>
      <c r="B321" s="2" t="s">
        <v>149</v>
      </c>
      <c r="C321" s="2">
        <v>2022</v>
      </c>
      <c r="D321" s="2" t="s">
        <v>138</v>
      </c>
      <c r="E321" s="2" t="s">
        <v>140</v>
      </c>
      <c r="F321" s="34">
        <v>1</v>
      </c>
    </row>
    <row r="322" spans="1:6" x14ac:dyDescent="0.2">
      <c r="A322" s="33" t="s">
        <v>166</v>
      </c>
      <c r="B322" s="2" t="s">
        <v>149</v>
      </c>
      <c r="C322" s="2">
        <v>2022</v>
      </c>
      <c r="D322" s="2" t="s">
        <v>138</v>
      </c>
      <c r="E322" s="2" t="s">
        <v>141</v>
      </c>
      <c r="F322" s="34">
        <v>13</v>
      </c>
    </row>
    <row r="323" spans="1:6" x14ac:dyDescent="0.2">
      <c r="A323" s="33" t="s">
        <v>166</v>
      </c>
      <c r="B323" s="2" t="s">
        <v>149</v>
      </c>
      <c r="C323" s="2">
        <v>2022</v>
      </c>
      <c r="D323" s="2" t="s">
        <v>138</v>
      </c>
      <c r="E323" s="2" t="s">
        <v>142</v>
      </c>
      <c r="F323" s="34">
        <v>29</v>
      </c>
    </row>
    <row r="324" spans="1:6" x14ac:dyDescent="0.2">
      <c r="A324" s="33" t="s">
        <v>166</v>
      </c>
      <c r="B324" s="2" t="s">
        <v>149</v>
      </c>
      <c r="C324" s="2">
        <v>2022</v>
      </c>
      <c r="D324" s="2" t="s">
        <v>138</v>
      </c>
      <c r="E324" s="2" t="s">
        <v>143</v>
      </c>
      <c r="F324" s="34">
        <v>98</v>
      </c>
    </row>
    <row r="325" spans="1:6" x14ac:dyDescent="0.2">
      <c r="A325" s="33" t="s">
        <v>166</v>
      </c>
      <c r="B325" s="2" t="s">
        <v>149</v>
      </c>
      <c r="C325" s="2">
        <v>2022</v>
      </c>
      <c r="D325" s="2" t="s">
        <v>138</v>
      </c>
      <c r="E325" s="2" t="s">
        <v>144</v>
      </c>
      <c r="F325" s="34">
        <v>926</v>
      </c>
    </row>
    <row r="326" spans="1:6" x14ac:dyDescent="0.2">
      <c r="A326" s="33" t="s">
        <v>167</v>
      </c>
      <c r="B326" s="2" t="s">
        <v>146</v>
      </c>
      <c r="C326" s="2">
        <v>2022</v>
      </c>
      <c r="D326" s="2" t="s">
        <v>138</v>
      </c>
      <c r="E326" s="2" t="s">
        <v>139</v>
      </c>
      <c r="F326" s="34">
        <v>51506</v>
      </c>
    </row>
    <row r="327" spans="1:6" x14ac:dyDescent="0.2">
      <c r="A327" s="33" t="s">
        <v>167</v>
      </c>
      <c r="B327" s="2" t="s">
        <v>146</v>
      </c>
      <c r="C327" s="2">
        <v>2022</v>
      </c>
      <c r="D327" s="2" t="s">
        <v>138</v>
      </c>
      <c r="E327" s="2" t="s">
        <v>140</v>
      </c>
      <c r="F327" s="34">
        <v>48368</v>
      </c>
    </row>
    <row r="328" spans="1:6" x14ac:dyDescent="0.2">
      <c r="A328" s="33" t="s">
        <v>167</v>
      </c>
      <c r="B328" s="2" t="s">
        <v>146</v>
      </c>
      <c r="C328" s="2">
        <v>2022</v>
      </c>
      <c r="D328" s="2" t="s">
        <v>138</v>
      </c>
      <c r="E328" s="2" t="s">
        <v>141</v>
      </c>
      <c r="F328" s="34">
        <v>1569</v>
      </c>
    </row>
    <row r="329" spans="1:6" x14ac:dyDescent="0.2">
      <c r="A329" s="33" t="s">
        <v>167</v>
      </c>
      <c r="B329" s="2" t="s">
        <v>146</v>
      </c>
      <c r="C329" s="2">
        <v>2022</v>
      </c>
      <c r="D329" s="2" t="s">
        <v>138</v>
      </c>
      <c r="E329" s="2" t="s">
        <v>142</v>
      </c>
      <c r="F329" s="34">
        <v>968</v>
      </c>
    </row>
    <row r="330" spans="1:6" x14ac:dyDescent="0.2">
      <c r="A330" s="33" t="s">
        <v>167</v>
      </c>
      <c r="B330" s="2" t="s">
        <v>146</v>
      </c>
      <c r="C330" s="2">
        <v>2022</v>
      </c>
      <c r="D330" s="2" t="s">
        <v>138</v>
      </c>
      <c r="E330" s="2" t="s">
        <v>143</v>
      </c>
      <c r="F330" s="34">
        <v>492</v>
      </c>
    </row>
    <row r="331" spans="1:6" x14ac:dyDescent="0.2">
      <c r="A331" s="33" t="s">
        <v>167</v>
      </c>
      <c r="B331" s="2" t="s">
        <v>146</v>
      </c>
      <c r="C331" s="2">
        <v>2022</v>
      </c>
      <c r="D331" s="2" t="s">
        <v>138</v>
      </c>
      <c r="E331" s="2" t="s">
        <v>144</v>
      </c>
      <c r="F331" s="34">
        <v>109</v>
      </c>
    </row>
    <row r="332" spans="1:6" x14ac:dyDescent="0.2">
      <c r="A332" s="33" t="s">
        <v>167</v>
      </c>
      <c r="B332" s="2" t="s">
        <v>147</v>
      </c>
      <c r="C332" s="2">
        <v>2022</v>
      </c>
      <c r="D332" s="2" t="s">
        <v>138</v>
      </c>
      <c r="E332" s="2" t="s">
        <v>139</v>
      </c>
      <c r="F332" s="34">
        <v>237250</v>
      </c>
    </row>
    <row r="333" spans="1:6" x14ac:dyDescent="0.2">
      <c r="A333" s="33" t="s">
        <v>167</v>
      </c>
      <c r="B333" s="2" t="s">
        <v>147</v>
      </c>
      <c r="C333" s="2">
        <v>2022</v>
      </c>
      <c r="D333" s="2" t="s">
        <v>138</v>
      </c>
      <c r="E333" s="2" t="s">
        <v>140</v>
      </c>
      <c r="F333" s="34">
        <v>76864</v>
      </c>
    </row>
    <row r="334" spans="1:6" x14ac:dyDescent="0.2">
      <c r="A334" s="33" t="s">
        <v>167</v>
      </c>
      <c r="B334" s="2" t="s">
        <v>147</v>
      </c>
      <c r="C334" s="2">
        <v>2022</v>
      </c>
      <c r="D334" s="2" t="s">
        <v>138</v>
      </c>
      <c r="E334" s="2" t="s">
        <v>141</v>
      </c>
      <c r="F334" s="34">
        <v>21197</v>
      </c>
    </row>
    <row r="335" spans="1:6" x14ac:dyDescent="0.2">
      <c r="A335" s="33" t="s">
        <v>167</v>
      </c>
      <c r="B335" s="2" t="s">
        <v>147</v>
      </c>
      <c r="C335" s="2">
        <v>2022</v>
      </c>
      <c r="D335" s="2" t="s">
        <v>138</v>
      </c>
      <c r="E335" s="2" t="s">
        <v>142</v>
      </c>
      <c r="F335" s="34">
        <v>29039</v>
      </c>
    </row>
    <row r="336" spans="1:6" x14ac:dyDescent="0.2">
      <c r="A336" s="33" t="s">
        <v>167</v>
      </c>
      <c r="B336" s="2" t="s">
        <v>147</v>
      </c>
      <c r="C336" s="2">
        <v>2022</v>
      </c>
      <c r="D336" s="2" t="s">
        <v>138</v>
      </c>
      <c r="E336" s="2" t="s">
        <v>143</v>
      </c>
      <c r="F336" s="34">
        <v>49386</v>
      </c>
    </row>
    <row r="337" spans="1:6" x14ac:dyDescent="0.2">
      <c r="A337" s="33" t="s">
        <v>167</v>
      </c>
      <c r="B337" s="2" t="s">
        <v>147</v>
      </c>
      <c r="C337" s="2">
        <v>2022</v>
      </c>
      <c r="D337" s="2" t="s">
        <v>138</v>
      </c>
      <c r="E337" s="2" t="s">
        <v>144</v>
      </c>
      <c r="F337" s="34">
        <v>60764</v>
      </c>
    </row>
    <row r="338" spans="1:6" x14ac:dyDescent="0.2">
      <c r="A338" s="33" t="s">
        <v>167</v>
      </c>
      <c r="B338" s="2" t="s">
        <v>149</v>
      </c>
      <c r="C338" s="2">
        <v>2022</v>
      </c>
      <c r="D338" s="2" t="s">
        <v>138</v>
      </c>
      <c r="E338" s="2" t="s">
        <v>139</v>
      </c>
      <c r="F338" s="34">
        <v>5</v>
      </c>
    </row>
    <row r="339" spans="1:6" x14ac:dyDescent="0.2">
      <c r="A339" s="33" t="s">
        <v>167</v>
      </c>
      <c r="B339" s="2" t="s">
        <v>149</v>
      </c>
      <c r="C339" s="2">
        <v>2022</v>
      </c>
      <c r="D339" s="2" t="s">
        <v>138</v>
      </c>
      <c r="E339" s="2" t="s">
        <v>140</v>
      </c>
      <c r="F339" s="34">
        <v>2</v>
      </c>
    </row>
    <row r="340" spans="1:6" x14ac:dyDescent="0.2">
      <c r="A340" s="33" t="s">
        <v>167</v>
      </c>
      <c r="B340" s="2" t="s">
        <v>149</v>
      </c>
      <c r="C340" s="2">
        <v>2022</v>
      </c>
      <c r="D340" s="2" t="s">
        <v>138</v>
      </c>
      <c r="E340" s="2" t="s">
        <v>141</v>
      </c>
      <c r="F340" s="34">
        <v>14</v>
      </c>
    </row>
    <row r="341" spans="1:6" x14ac:dyDescent="0.2">
      <c r="A341" s="33" t="s">
        <v>167</v>
      </c>
      <c r="B341" s="2" t="s">
        <v>149</v>
      </c>
      <c r="C341" s="2">
        <v>2022</v>
      </c>
      <c r="D341" s="2" t="s">
        <v>138</v>
      </c>
      <c r="E341" s="2" t="s">
        <v>142</v>
      </c>
      <c r="F341" s="34">
        <v>30</v>
      </c>
    </row>
    <row r="342" spans="1:6" x14ac:dyDescent="0.2">
      <c r="A342" s="33" t="s">
        <v>167</v>
      </c>
      <c r="B342" s="2" t="s">
        <v>149</v>
      </c>
      <c r="C342" s="2">
        <v>2022</v>
      </c>
      <c r="D342" s="2" t="s">
        <v>138</v>
      </c>
      <c r="E342" s="2" t="s">
        <v>143</v>
      </c>
      <c r="F342" s="34">
        <v>100</v>
      </c>
    </row>
    <row r="343" spans="1:6" x14ac:dyDescent="0.2">
      <c r="A343" s="33" t="s">
        <v>167</v>
      </c>
      <c r="B343" s="2" t="s">
        <v>149</v>
      </c>
      <c r="C343" s="2">
        <v>2022</v>
      </c>
      <c r="D343" s="2" t="s">
        <v>138</v>
      </c>
      <c r="E343" s="2" t="s">
        <v>144</v>
      </c>
      <c r="F343" s="34">
        <v>557</v>
      </c>
    </row>
    <row r="344" spans="1:6" x14ac:dyDescent="0.2">
      <c r="A344" s="33" t="s">
        <v>168</v>
      </c>
      <c r="B344" s="2" t="s">
        <v>146</v>
      </c>
      <c r="C344" s="2">
        <v>2022</v>
      </c>
      <c r="D344" s="2" t="s">
        <v>138</v>
      </c>
      <c r="E344" s="2" t="s">
        <v>139</v>
      </c>
      <c r="F344" s="34">
        <v>2204281</v>
      </c>
    </row>
    <row r="345" spans="1:6" x14ac:dyDescent="0.2">
      <c r="A345" s="33" t="s">
        <v>168</v>
      </c>
      <c r="B345" s="2" t="s">
        <v>146</v>
      </c>
      <c r="C345" s="2">
        <v>2022</v>
      </c>
      <c r="D345" s="2" t="s">
        <v>138</v>
      </c>
      <c r="E345" s="2" t="s">
        <v>140</v>
      </c>
      <c r="F345" s="34">
        <v>2137686</v>
      </c>
    </row>
    <row r="346" spans="1:6" x14ac:dyDescent="0.2">
      <c r="A346" s="33" t="s">
        <v>168</v>
      </c>
      <c r="B346" s="2" t="s">
        <v>146</v>
      </c>
      <c r="C346" s="2">
        <v>2022</v>
      </c>
      <c r="D346" s="2" t="s">
        <v>138</v>
      </c>
      <c r="E346" s="2" t="s">
        <v>141</v>
      </c>
      <c r="F346" s="34">
        <v>33255</v>
      </c>
    </row>
    <row r="347" spans="1:6" x14ac:dyDescent="0.2">
      <c r="A347" s="33" t="s">
        <v>168</v>
      </c>
      <c r="B347" s="2" t="s">
        <v>146</v>
      </c>
      <c r="C347" s="2">
        <v>2022</v>
      </c>
      <c r="D347" s="2" t="s">
        <v>138</v>
      </c>
      <c r="E347" s="2" t="s">
        <v>142</v>
      </c>
      <c r="F347" s="34">
        <v>19991</v>
      </c>
    </row>
    <row r="348" spans="1:6" x14ac:dyDescent="0.2">
      <c r="A348" s="33" t="s">
        <v>168</v>
      </c>
      <c r="B348" s="2" t="s">
        <v>146</v>
      </c>
      <c r="C348" s="2">
        <v>2022</v>
      </c>
      <c r="D348" s="2" t="s">
        <v>138</v>
      </c>
      <c r="E348" s="2" t="s">
        <v>143</v>
      </c>
      <c r="F348" s="34">
        <v>10721</v>
      </c>
    </row>
    <row r="349" spans="1:6" x14ac:dyDescent="0.2">
      <c r="A349" s="33" t="s">
        <v>168</v>
      </c>
      <c r="B349" s="2" t="s">
        <v>146</v>
      </c>
      <c r="C349" s="2">
        <v>2022</v>
      </c>
      <c r="D349" s="2" t="s">
        <v>138</v>
      </c>
      <c r="E349" s="2" t="s">
        <v>144</v>
      </c>
      <c r="F349" s="34">
        <v>2628</v>
      </c>
    </row>
    <row r="350" spans="1:6" x14ac:dyDescent="0.2">
      <c r="A350" s="33" t="s">
        <v>168</v>
      </c>
      <c r="B350" s="2" t="s">
        <v>147</v>
      </c>
      <c r="C350" s="2">
        <v>2022</v>
      </c>
      <c r="D350" s="2" t="s">
        <v>138</v>
      </c>
      <c r="E350" s="2" t="s">
        <v>139</v>
      </c>
      <c r="F350" s="34">
        <v>8562407</v>
      </c>
    </row>
    <row r="351" spans="1:6" x14ac:dyDescent="0.2">
      <c r="A351" s="33" t="s">
        <v>168</v>
      </c>
      <c r="B351" s="2" t="s">
        <v>147</v>
      </c>
      <c r="C351" s="2">
        <v>2022</v>
      </c>
      <c r="D351" s="2" t="s">
        <v>138</v>
      </c>
      <c r="E351" s="2" t="s">
        <v>140</v>
      </c>
      <c r="F351" s="34">
        <v>2436762</v>
      </c>
    </row>
    <row r="352" spans="1:6" x14ac:dyDescent="0.2">
      <c r="A352" s="33" t="s">
        <v>168</v>
      </c>
      <c r="B352" s="2" t="s">
        <v>147</v>
      </c>
      <c r="C352" s="2">
        <v>2022</v>
      </c>
      <c r="D352" s="2" t="s">
        <v>138</v>
      </c>
      <c r="E352" s="2" t="s">
        <v>141</v>
      </c>
      <c r="F352" s="34">
        <v>595025</v>
      </c>
    </row>
    <row r="353" spans="1:6" x14ac:dyDescent="0.2">
      <c r="A353" s="33" t="s">
        <v>168</v>
      </c>
      <c r="B353" s="2" t="s">
        <v>147</v>
      </c>
      <c r="C353" s="2">
        <v>2022</v>
      </c>
      <c r="D353" s="2" t="s">
        <v>138</v>
      </c>
      <c r="E353" s="2" t="s">
        <v>142</v>
      </c>
      <c r="F353" s="34">
        <v>782923</v>
      </c>
    </row>
    <row r="354" spans="1:6" x14ac:dyDescent="0.2">
      <c r="A354" s="33" t="s">
        <v>168</v>
      </c>
      <c r="B354" s="2" t="s">
        <v>147</v>
      </c>
      <c r="C354" s="2">
        <v>2022</v>
      </c>
      <c r="D354" s="2" t="s">
        <v>138</v>
      </c>
      <c r="E354" s="2" t="s">
        <v>143</v>
      </c>
      <c r="F354" s="34">
        <v>1327855</v>
      </c>
    </row>
    <row r="355" spans="1:6" x14ac:dyDescent="0.2">
      <c r="A355" s="33" t="s">
        <v>168</v>
      </c>
      <c r="B355" s="2" t="s">
        <v>147</v>
      </c>
      <c r="C355" s="2">
        <v>2022</v>
      </c>
      <c r="D355" s="2" t="s">
        <v>138</v>
      </c>
      <c r="E355" s="2" t="s">
        <v>144</v>
      </c>
      <c r="F355" s="34">
        <v>3419839</v>
      </c>
    </row>
    <row r="356" spans="1:6" x14ac:dyDescent="0.2">
      <c r="A356" s="33" t="s">
        <v>168</v>
      </c>
      <c r="B356" s="2" t="s">
        <v>149</v>
      </c>
      <c r="C356" s="2">
        <v>2022</v>
      </c>
      <c r="D356" s="2" t="s">
        <v>138</v>
      </c>
      <c r="E356" s="2" t="s">
        <v>139</v>
      </c>
      <c r="F356" s="34">
        <v>4</v>
      </c>
    </row>
    <row r="357" spans="1:6" x14ac:dyDescent="0.2">
      <c r="A357" s="33" t="s">
        <v>168</v>
      </c>
      <c r="B357" s="2" t="s">
        <v>149</v>
      </c>
      <c r="C357" s="2">
        <v>2022</v>
      </c>
      <c r="D357" s="2" t="s">
        <v>138</v>
      </c>
      <c r="E357" s="2" t="s">
        <v>140</v>
      </c>
      <c r="F357" s="34">
        <v>1</v>
      </c>
    </row>
    <row r="358" spans="1:6" x14ac:dyDescent="0.2">
      <c r="A358" s="33" t="s">
        <v>168</v>
      </c>
      <c r="B358" s="2" t="s">
        <v>149</v>
      </c>
      <c r="C358" s="2">
        <v>2022</v>
      </c>
      <c r="D358" s="2" t="s">
        <v>138</v>
      </c>
      <c r="E358" s="2" t="s">
        <v>141</v>
      </c>
      <c r="F358" s="34">
        <v>18</v>
      </c>
    </row>
    <row r="359" spans="1:6" x14ac:dyDescent="0.2">
      <c r="A359" s="33" t="s">
        <v>168</v>
      </c>
      <c r="B359" s="2" t="s">
        <v>149</v>
      </c>
      <c r="C359" s="2">
        <v>2022</v>
      </c>
      <c r="D359" s="2" t="s">
        <v>138</v>
      </c>
      <c r="E359" s="2" t="s">
        <v>142</v>
      </c>
      <c r="F359" s="34">
        <v>39</v>
      </c>
    </row>
    <row r="360" spans="1:6" x14ac:dyDescent="0.2">
      <c r="A360" s="33" t="s">
        <v>168</v>
      </c>
      <c r="B360" s="2" t="s">
        <v>149</v>
      </c>
      <c r="C360" s="2">
        <v>2022</v>
      </c>
      <c r="D360" s="2" t="s">
        <v>138</v>
      </c>
      <c r="E360" s="2" t="s">
        <v>143</v>
      </c>
      <c r="F360" s="34">
        <v>124</v>
      </c>
    </row>
    <row r="361" spans="1:6" x14ac:dyDescent="0.2">
      <c r="A361" s="33" t="s">
        <v>168</v>
      </c>
      <c r="B361" s="2" t="s">
        <v>149</v>
      </c>
      <c r="C361" s="2">
        <v>2022</v>
      </c>
      <c r="D361" s="2" t="s">
        <v>138</v>
      </c>
      <c r="E361" s="2" t="s">
        <v>144</v>
      </c>
      <c r="F361" s="34">
        <v>1301</v>
      </c>
    </row>
    <row r="362" spans="1:6" x14ac:dyDescent="0.2">
      <c r="A362" s="33" t="s">
        <v>169</v>
      </c>
      <c r="B362" s="2" t="s">
        <v>146</v>
      </c>
      <c r="C362" s="2">
        <v>2022</v>
      </c>
      <c r="D362" s="2" t="s">
        <v>138</v>
      </c>
      <c r="E362" s="2" t="s">
        <v>139</v>
      </c>
      <c r="F362" s="34">
        <v>583947</v>
      </c>
    </row>
    <row r="363" spans="1:6" x14ac:dyDescent="0.2">
      <c r="A363" s="33" t="s">
        <v>169</v>
      </c>
      <c r="B363" s="2" t="s">
        <v>146</v>
      </c>
      <c r="C363" s="2">
        <v>2022</v>
      </c>
      <c r="D363" s="2" t="s">
        <v>138</v>
      </c>
      <c r="E363" s="2" t="s">
        <v>140</v>
      </c>
      <c r="F363" s="34">
        <v>535128</v>
      </c>
    </row>
    <row r="364" spans="1:6" x14ac:dyDescent="0.2">
      <c r="A364" s="33" t="s">
        <v>169</v>
      </c>
      <c r="B364" s="2" t="s">
        <v>146</v>
      </c>
      <c r="C364" s="2">
        <v>2022</v>
      </c>
      <c r="D364" s="2" t="s">
        <v>138</v>
      </c>
      <c r="E364" s="2" t="s">
        <v>141</v>
      </c>
      <c r="F364" s="34">
        <v>26902</v>
      </c>
    </row>
    <row r="365" spans="1:6" x14ac:dyDescent="0.2">
      <c r="A365" s="33" t="s">
        <v>169</v>
      </c>
      <c r="B365" s="2" t="s">
        <v>146</v>
      </c>
      <c r="C365" s="2">
        <v>2022</v>
      </c>
      <c r="D365" s="2" t="s">
        <v>138</v>
      </c>
      <c r="E365" s="2" t="s">
        <v>142</v>
      </c>
      <c r="F365" s="34">
        <v>14084</v>
      </c>
    </row>
    <row r="366" spans="1:6" x14ac:dyDescent="0.2">
      <c r="A366" s="33" t="s">
        <v>169</v>
      </c>
      <c r="B366" s="2" t="s">
        <v>146</v>
      </c>
      <c r="C366" s="2">
        <v>2022</v>
      </c>
      <c r="D366" s="2" t="s">
        <v>138</v>
      </c>
      <c r="E366" s="2" t="s">
        <v>143</v>
      </c>
      <c r="F366" s="34">
        <v>6352</v>
      </c>
    </row>
    <row r="367" spans="1:6" x14ac:dyDescent="0.2">
      <c r="A367" s="33" t="s">
        <v>169</v>
      </c>
      <c r="B367" s="2" t="s">
        <v>146</v>
      </c>
      <c r="C367" s="2">
        <v>2022</v>
      </c>
      <c r="D367" s="2" t="s">
        <v>138</v>
      </c>
      <c r="E367" s="2" t="s">
        <v>144</v>
      </c>
      <c r="F367" s="34">
        <v>1481</v>
      </c>
    </row>
    <row r="368" spans="1:6" x14ac:dyDescent="0.2">
      <c r="A368" s="33" t="s">
        <v>169</v>
      </c>
      <c r="B368" s="2" t="s">
        <v>147</v>
      </c>
      <c r="C368" s="2">
        <v>2022</v>
      </c>
      <c r="D368" s="2" t="s">
        <v>138</v>
      </c>
      <c r="E368" s="2" t="s">
        <v>139</v>
      </c>
      <c r="F368" s="34">
        <v>3751038</v>
      </c>
    </row>
    <row r="369" spans="1:6" x14ac:dyDescent="0.2">
      <c r="A369" s="33" t="s">
        <v>169</v>
      </c>
      <c r="B369" s="2" t="s">
        <v>147</v>
      </c>
      <c r="C369" s="2">
        <v>2022</v>
      </c>
      <c r="D369" s="2" t="s">
        <v>138</v>
      </c>
      <c r="E369" s="2" t="s">
        <v>140</v>
      </c>
      <c r="F369" s="34">
        <v>1048870</v>
      </c>
    </row>
    <row r="370" spans="1:6" x14ac:dyDescent="0.2">
      <c r="A370" s="33" t="s">
        <v>169</v>
      </c>
      <c r="B370" s="2" t="s">
        <v>147</v>
      </c>
      <c r="C370" s="2">
        <v>2022</v>
      </c>
      <c r="D370" s="2" t="s">
        <v>138</v>
      </c>
      <c r="E370" s="2" t="s">
        <v>141</v>
      </c>
      <c r="F370" s="34">
        <v>358176</v>
      </c>
    </row>
    <row r="371" spans="1:6" x14ac:dyDescent="0.2">
      <c r="A371" s="33" t="s">
        <v>169</v>
      </c>
      <c r="B371" s="2" t="s">
        <v>147</v>
      </c>
      <c r="C371" s="2">
        <v>2022</v>
      </c>
      <c r="D371" s="2" t="s">
        <v>138</v>
      </c>
      <c r="E371" s="2" t="s">
        <v>142</v>
      </c>
      <c r="F371" s="34">
        <v>418657</v>
      </c>
    </row>
    <row r="372" spans="1:6" x14ac:dyDescent="0.2">
      <c r="A372" s="33" t="s">
        <v>169</v>
      </c>
      <c r="B372" s="2" t="s">
        <v>147</v>
      </c>
      <c r="C372" s="2">
        <v>2022</v>
      </c>
      <c r="D372" s="2" t="s">
        <v>138</v>
      </c>
      <c r="E372" s="2" t="s">
        <v>143</v>
      </c>
      <c r="F372" s="34">
        <v>634196</v>
      </c>
    </row>
    <row r="373" spans="1:6" x14ac:dyDescent="0.2">
      <c r="A373" s="33" t="s">
        <v>169</v>
      </c>
      <c r="B373" s="2" t="s">
        <v>147</v>
      </c>
      <c r="C373" s="2">
        <v>2022</v>
      </c>
      <c r="D373" s="2" t="s">
        <v>138</v>
      </c>
      <c r="E373" s="2" t="s">
        <v>144</v>
      </c>
      <c r="F373" s="34">
        <v>1291139</v>
      </c>
    </row>
    <row r="374" spans="1:6" x14ac:dyDescent="0.2">
      <c r="A374" s="33" t="s">
        <v>169</v>
      </c>
      <c r="B374" s="2" t="s">
        <v>149</v>
      </c>
      <c r="C374" s="2">
        <v>2022</v>
      </c>
      <c r="D374" s="2" t="s">
        <v>138</v>
      </c>
      <c r="E374" s="2" t="s">
        <v>139</v>
      </c>
      <c r="F374" s="34">
        <v>6</v>
      </c>
    </row>
    <row r="375" spans="1:6" x14ac:dyDescent="0.2">
      <c r="A375" s="33" t="s">
        <v>169</v>
      </c>
      <c r="B375" s="2" t="s">
        <v>149</v>
      </c>
      <c r="C375" s="2">
        <v>2022</v>
      </c>
      <c r="D375" s="2" t="s">
        <v>138</v>
      </c>
      <c r="E375" s="2" t="s">
        <v>140</v>
      </c>
      <c r="F375" s="34">
        <v>2</v>
      </c>
    </row>
    <row r="376" spans="1:6" x14ac:dyDescent="0.2">
      <c r="A376" s="33" t="s">
        <v>169</v>
      </c>
      <c r="B376" s="2" t="s">
        <v>149</v>
      </c>
      <c r="C376" s="2">
        <v>2022</v>
      </c>
      <c r="D376" s="2" t="s">
        <v>138</v>
      </c>
      <c r="E376" s="2" t="s">
        <v>141</v>
      </c>
      <c r="F376" s="34">
        <v>13</v>
      </c>
    </row>
    <row r="377" spans="1:6" x14ac:dyDescent="0.2">
      <c r="A377" s="33" t="s">
        <v>169</v>
      </c>
      <c r="B377" s="2" t="s">
        <v>149</v>
      </c>
      <c r="C377" s="2">
        <v>2022</v>
      </c>
      <c r="D377" s="2" t="s">
        <v>138</v>
      </c>
      <c r="E377" s="2" t="s">
        <v>142</v>
      </c>
      <c r="F377" s="34">
        <v>30</v>
      </c>
    </row>
    <row r="378" spans="1:6" x14ac:dyDescent="0.2">
      <c r="A378" s="33" t="s">
        <v>169</v>
      </c>
      <c r="B378" s="2" t="s">
        <v>149</v>
      </c>
      <c r="C378" s="2">
        <v>2022</v>
      </c>
      <c r="D378" s="2" t="s">
        <v>138</v>
      </c>
      <c r="E378" s="2" t="s">
        <v>143</v>
      </c>
      <c r="F378" s="34">
        <v>100</v>
      </c>
    </row>
    <row r="379" spans="1:6" x14ac:dyDescent="0.2">
      <c r="A379" s="33" t="s">
        <v>169</v>
      </c>
      <c r="B379" s="2" t="s">
        <v>149</v>
      </c>
      <c r="C379" s="2">
        <v>2022</v>
      </c>
      <c r="D379" s="2" t="s">
        <v>138</v>
      </c>
      <c r="E379" s="2" t="s">
        <v>144</v>
      </c>
      <c r="F379" s="34">
        <v>872</v>
      </c>
    </row>
    <row r="380" spans="1:6" x14ac:dyDescent="0.2">
      <c r="A380" s="33" t="s">
        <v>170</v>
      </c>
      <c r="B380" s="2" t="s">
        <v>146</v>
      </c>
      <c r="C380" s="2">
        <v>2022</v>
      </c>
      <c r="D380" s="2" t="s">
        <v>138</v>
      </c>
      <c r="E380" s="2" t="s">
        <v>139</v>
      </c>
      <c r="F380" s="34">
        <v>2675865</v>
      </c>
    </row>
    <row r="381" spans="1:6" x14ac:dyDescent="0.2">
      <c r="A381" s="33" t="s">
        <v>170</v>
      </c>
      <c r="B381" s="2" t="s">
        <v>146</v>
      </c>
      <c r="C381" s="2">
        <v>2022</v>
      </c>
      <c r="D381" s="2" t="s">
        <v>138</v>
      </c>
      <c r="E381" s="2" t="s">
        <v>140</v>
      </c>
      <c r="F381" s="34">
        <v>2562504</v>
      </c>
    </row>
    <row r="382" spans="1:6" x14ac:dyDescent="0.2">
      <c r="A382" s="33" t="s">
        <v>170</v>
      </c>
      <c r="B382" s="2" t="s">
        <v>146</v>
      </c>
      <c r="C382" s="2">
        <v>2022</v>
      </c>
      <c r="D382" s="2" t="s">
        <v>138</v>
      </c>
      <c r="E382" s="2" t="s">
        <v>141</v>
      </c>
      <c r="F382" s="34">
        <v>58993</v>
      </c>
    </row>
    <row r="383" spans="1:6" x14ac:dyDescent="0.2">
      <c r="A383" s="33" t="s">
        <v>170</v>
      </c>
      <c r="B383" s="2" t="s">
        <v>146</v>
      </c>
      <c r="C383" s="2">
        <v>2022</v>
      </c>
      <c r="D383" s="2" t="s">
        <v>138</v>
      </c>
      <c r="E383" s="2" t="s">
        <v>142</v>
      </c>
      <c r="F383" s="34">
        <v>34780</v>
      </c>
    </row>
    <row r="384" spans="1:6" x14ac:dyDescent="0.2">
      <c r="A384" s="33" t="s">
        <v>170</v>
      </c>
      <c r="B384" s="2" t="s">
        <v>146</v>
      </c>
      <c r="C384" s="2">
        <v>2022</v>
      </c>
      <c r="D384" s="2" t="s">
        <v>138</v>
      </c>
      <c r="E384" s="2" t="s">
        <v>143</v>
      </c>
      <c r="F384" s="34">
        <v>15990</v>
      </c>
    </row>
    <row r="385" spans="1:6" x14ac:dyDescent="0.2">
      <c r="A385" s="33" t="s">
        <v>170</v>
      </c>
      <c r="B385" s="2" t="s">
        <v>146</v>
      </c>
      <c r="C385" s="2">
        <v>2022</v>
      </c>
      <c r="D385" s="2" t="s">
        <v>138</v>
      </c>
      <c r="E385" s="2" t="s">
        <v>144</v>
      </c>
      <c r="F385" s="34">
        <v>3598</v>
      </c>
    </row>
    <row r="386" spans="1:6" x14ac:dyDescent="0.2">
      <c r="A386" s="33" t="s">
        <v>170</v>
      </c>
      <c r="B386" s="2" t="s">
        <v>147</v>
      </c>
      <c r="C386" s="2">
        <v>2022</v>
      </c>
      <c r="D386" s="2" t="s">
        <v>138</v>
      </c>
      <c r="E386" s="2" t="s">
        <v>139</v>
      </c>
      <c r="F386" s="34">
        <v>11511312</v>
      </c>
    </row>
    <row r="387" spans="1:6" x14ac:dyDescent="0.2">
      <c r="A387" s="33" t="s">
        <v>170</v>
      </c>
      <c r="B387" s="2" t="s">
        <v>147</v>
      </c>
      <c r="C387" s="2">
        <v>2022</v>
      </c>
      <c r="D387" s="2" t="s">
        <v>138</v>
      </c>
      <c r="E387" s="2" t="s">
        <v>140</v>
      </c>
      <c r="F387" s="34">
        <v>4281562</v>
      </c>
    </row>
    <row r="388" spans="1:6" x14ac:dyDescent="0.2">
      <c r="A388" s="33" t="s">
        <v>170</v>
      </c>
      <c r="B388" s="2" t="s">
        <v>147</v>
      </c>
      <c r="C388" s="2">
        <v>2022</v>
      </c>
      <c r="D388" s="2" t="s">
        <v>138</v>
      </c>
      <c r="E388" s="2" t="s">
        <v>141</v>
      </c>
      <c r="F388" s="34">
        <v>834754</v>
      </c>
    </row>
    <row r="389" spans="1:6" x14ac:dyDescent="0.2">
      <c r="A389" s="33" t="s">
        <v>170</v>
      </c>
      <c r="B389" s="2" t="s">
        <v>147</v>
      </c>
      <c r="C389" s="2">
        <v>2022</v>
      </c>
      <c r="D389" s="2" t="s">
        <v>138</v>
      </c>
      <c r="E389" s="2" t="s">
        <v>142</v>
      </c>
      <c r="F389" s="34">
        <v>1011746</v>
      </c>
    </row>
    <row r="390" spans="1:6" x14ac:dyDescent="0.2">
      <c r="A390" s="33" t="s">
        <v>170</v>
      </c>
      <c r="B390" s="2" t="s">
        <v>147</v>
      </c>
      <c r="C390" s="2">
        <v>2022</v>
      </c>
      <c r="D390" s="2" t="s">
        <v>138</v>
      </c>
      <c r="E390" s="2" t="s">
        <v>143</v>
      </c>
      <c r="F390" s="34">
        <v>1638632</v>
      </c>
    </row>
    <row r="391" spans="1:6" x14ac:dyDescent="0.2">
      <c r="A391" s="33" t="s">
        <v>170</v>
      </c>
      <c r="B391" s="2" t="s">
        <v>147</v>
      </c>
      <c r="C391" s="2">
        <v>2022</v>
      </c>
      <c r="D391" s="2" t="s">
        <v>138</v>
      </c>
      <c r="E391" s="2" t="s">
        <v>144</v>
      </c>
      <c r="F391" s="34">
        <v>3744618</v>
      </c>
    </row>
    <row r="392" spans="1:6" x14ac:dyDescent="0.2">
      <c r="A392" s="33" t="s">
        <v>170</v>
      </c>
      <c r="B392" s="2" t="s">
        <v>149</v>
      </c>
      <c r="C392" s="2">
        <v>2022</v>
      </c>
      <c r="D392" s="2" t="s">
        <v>138</v>
      </c>
      <c r="E392" s="2" t="s">
        <v>139</v>
      </c>
      <c r="F392" s="34">
        <v>4</v>
      </c>
    </row>
    <row r="393" spans="1:6" x14ac:dyDescent="0.2">
      <c r="A393" s="33" t="s">
        <v>170</v>
      </c>
      <c r="B393" s="2" t="s">
        <v>149</v>
      </c>
      <c r="C393" s="2">
        <v>2022</v>
      </c>
      <c r="D393" s="2" t="s">
        <v>138</v>
      </c>
      <c r="E393" s="2" t="s">
        <v>140</v>
      </c>
      <c r="F393" s="34">
        <v>2</v>
      </c>
    </row>
    <row r="394" spans="1:6" x14ac:dyDescent="0.2">
      <c r="A394" s="33" t="s">
        <v>170</v>
      </c>
      <c r="B394" s="2" t="s">
        <v>149</v>
      </c>
      <c r="C394" s="2">
        <v>2022</v>
      </c>
      <c r="D394" s="2" t="s">
        <v>138</v>
      </c>
      <c r="E394" s="2" t="s">
        <v>141</v>
      </c>
      <c r="F394" s="34">
        <v>14</v>
      </c>
    </row>
    <row r="395" spans="1:6" x14ac:dyDescent="0.2">
      <c r="A395" s="33" t="s">
        <v>170</v>
      </c>
      <c r="B395" s="2" t="s">
        <v>149</v>
      </c>
      <c r="C395" s="2">
        <v>2022</v>
      </c>
      <c r="D395" s="2" t="s">
        <v>138</v>
      </c>
      <c r="E395" s="2" t="s">
        <v>142</v>
      </c>
      <c r="F395" s="34">
        <v>29</v>
      </c>
    </row>
    <row r="396" spans="1:6" x14ac:dyDescent="0.2">
      <c r="A396" s="33" t="s">
        <v>170</v>
      </c>
      <c r="B396" s="2" t="s">
        <v>149</v>
      </c>
      <c r="C396" s="2">
        <v>2022</v>
      </c>
      <c r="D396" s="2" t="s">
        <v>138</v>
      </c>
      <c r="E396" s="2" t="s">
        <v>143</v>
      </c>
      <c r="F396" s="34">
        <v>102</v>
      </c>
    </row>
    <row r="397" spans="1:6" x14ac:dyDescent="0.2">
      <c r="A397" s="33" t="s">
        <v>170</v>
      </c>
      <c r="B397" s="2" t="s">
        <v>149</v>
      </c>
      <c r="C397" s="2">
        <v>2022</v>
      </c>
      <c r="D397" s="2" t="s">
        <v>138</v>
      </c>
      <c r="E397" s="2" t="s">
        <v>144</v>
      </c>
      <c r="F397" s="34">
        <v>1041</v>
      </c>
    </row>
    <row r="398" spans="1:6" x14ac:dyDescent="0.2">
      <c r="A398" s="33" t="s">
        <v>171</v>
      </c>
      <c r="B398" s="2" t="s">
        <v>146</v>
      </c>
      <c r="C398" s="2">
        <v>2022</v>
      </c>
      <c r="D398" s="2" t="s">
        <v>138</v>
      </c>
      <c r="E398" s="2" t="s">
        <v>139</v>
      </c>
      <c r="F398" s="34">
        <v>1329175</v>
      </c>
    </row>
    <row r="399" spans="1:6" x14ac:dyDescent="0.2">
      <c r="A399" s="33" t="s">
        <v>171</v>
      </c>
      <c r="B399" s="2" t="s">
        <v>146</v>
      </c>
      <c r="C399" s="2">
        <v>2022</v>
      </c>
      <c r="D399" s="2" t="s">
        <v>138</v>
      </c>
      <c r="E399" s="2" t="s">
        <v>140</v>
      </c>
      <c r="F399" s="34">
        <v>1277339</v>
      </c>
    </row>
    <row r="400" spans="1:6" x14ac:dyDescent="0.2">
      <c r="A400" s="33" t="s">
        <v>171</v>
      </c>
      <c r="B400" s="2" t="s">
        <v>146</v>
      </c>
      <c r="C400" s="2">
        <v>2022</v>
      </c>
      <c r="D400" s="2" t="s">
        <v>138</v>
      </c>
      <c r="E400" s="2" t="s">
        <v>141</v>
      </c>
      <c r="F400" s="34">
        <v>28091</v>
      </c>
    </row>
    <row r="401" spans="1:6" x14ac:dyDescent="0.2">
      <c r="A401" s="33" t="s">
        <v>171</v>
      </c>
      <c r="B401" s="2" t="s">
        <v>146</v>
      </c>
      <c r="C401" s="2">
        <v>2022</v>
      </c>
      <c r="D401" s="2" t="s">
        <v>138</v>
      </c>
      <c r="E401" s="2" t="s">
        <v>142</v>
      </c>
      <c r="F401" s="34">
        <v>15571</v>
      </c>
    </row>
    <row r="402" spans="1:6" x14ac:dyDescent="0.2">
      <c r="A402" s="33" t="s">
        <v>171</v>
      </c>
      <c r="B402" s="2" t="s">
        <v>146</v>
      </c>
      <c r="C402" s="2">
        <v>2022</v>
      </c>
      <c r="D402" s="2" t="s">
        <v>138</v>
      </c>
      <c r="E402" s="2" t="s">
        <v>143</v>
      </c>
      <c r="F402" s="34">
        <v>7045</v>
      </c>
    </row>
    <row r="403" spans="1:6" x14ac:dyDescent="0.2">
      <c r="A403" s="33" t="s">
        <v>171</v>
      </c>
      <c r="B403" s="2" t="s">
        <v>146</v>
      </c>
      <c r="C403" s="2">
        <v>2022</v>
      </c>
      <c r="D403" s="2" t="s">
        <v>138</v>
      </c>
      <c r="E403" s="2" t="s">
        <v>144</v>
      </c>
      <c r="F403" s="34">
        <v>1129</v>
      </c>
    </row>
    <row r="404" spans="1:6" x14ac:dyDescent="0.2">
      <c r="A404" s="33" t="s">
        <v>171</v>
      </c>
      <c r="B404" s="2" t="s">
        <v>147</v>
      </c>
      <c r="C404" s="2">
        <v>2022</v>
      </c>
      <c r="D404" s="2" t="s">
        <v>138</v>
      </c>
      <c r="E404" s="2" t="s">
        <v>139</v>
      </c>
      <c r="F404" s="34">
        <v>4362436</v>
      </c>
    </row>
    <row r="405" spans="1:6" x14ac:dyDescent="0.2">
      <c r="A405" s="33" t="s">
        <v>171</v>
      </c>
      <c r="B405" s="2" t="s">
        <v>147</v>
      </c>
      <c r="C405" s="2">
        <v>2022</v>
      </c>
      <c r="D405" s="2" t="s">
        <v>138</v>
      </c>
      <c r="E405" s="2" t="s">
        <v>140</v>
      </c>
      <c r="F405" s="34">
        <v>1860710</v>
      </c>
    </row>
    <row r="406" spans="1:6" x14ac:dyDescent="0.2">
      <c r="A406" s="33" t="s">
        <v>171</v>
      </c>
      <c r="B406" s="2" t="s">
        <v>147</v>
      </c>
      <c r="C406" s="2">
        <v>2022</v>
      </c>
      <c r="D406" s="2" t="s">
        <v>138</v>
      </c>
      <c r="E406" s="2" t="s">
        <v>141</v>
      </c>
      <c r="F406" s="34">
        <v>372928</v>
      </c>
    </row>
    <row r="407" spans="1:6" x14ac:dyDescent="0.2">
      <c r="A407" s="33" t="s">
        <v>171</v>
      </c>
      <c r="B407" s="2" t="s">
        <v>147</v>
      </c>
      <c r="C407" s="2">
        <v>2022</v>
      </c>
      <c r="D407" s="2" t="s">
        <v>138</v>
      </c>
      <c r="E407" s="2" t="s">
        <v>142</v>
      </c>
      <c r="F407" s="34">
        <v>466251</v>
      </c>
    </row>
    <row r="408" spans="1:6" x14ac:dyDescent="0.2">
      <c r="A408" s="33" t="s">
        <v>171</v>
      </c>
      <c r="B408" s="2" t="s">
        <v>147</v>
      </c>
      <c r="C408" s="2">
        <v>2022</v>
      </c>
      <c r="D408" s="2" t="s">
        <v>138</v>
      </c>
      <c r="E408" s="2" t="s">
        <v>143</v>
      </c>
      <c r="F408" s="34" t="s">
        <v>172</v>
      </c>
    </row>
    <row r="409" spans="1:6" x14ac:dyDescent="0.2">
      <c r="A409" s="33" t="s">
        <v>171</v>
      </c>
      <c r="B409" s="2" t="s">
        <v>147</v>
      </c>
      <c r="C409" s="2">
        <v>2022</v>
      </c>
      <c r="D409" s="2" t="s">
        <v>138</v>
      </c>
      <c r="E409" s="2" t="s">
        <v>144</v>
      </c>
      <c r="F409" s="34" t="s">
        <v>172</v>
      </c>
    </row>
    <row r="410" spans="1:6" x14ac:dyDescent="0.2">
      <c r="A410" s="33" t="s">
        <v>171</v>
      </c>
      <c r="B410" s="2" t="s">
        <v>149</v>
      </c>
      <c r="C410" s="2">
        <v>2022</v>
      </c>
      <c r="D410" s="2" t="s">
        <v>138</v>
      </c>
      <c r="E410" s="2" t="s">
        <v>139</v>
      </c>
      <c r="F410" s="34">
        <v>3</v>
      </c>
    </row>
    <row r="411" spans="1:6" x14ac:dyDescent="0.2">
      <c r="A411" s="33" t="s">
        <v>171</v>
      </c>
      <c r="B411" s="2" t="s">
        <v>149</v>
      </c>
      <c r="C411" s="2">
        <v>2022</v>
      </c>
      <c r="D411" s="2" t="s">
        <v>138</v>
      </c>
      <c r="E411" s="2" t="s">
        <v>140</v>
      </c>
      <c r="F411" s="34">
        <v>1</v>
      </c>
    </row>
    <row r="412" spans="1:6" x14ac:dyDescent="0.2">
      <c r="A412" s="33" t="s">
        <v>171</v>
      </c>
      <c r="B412" s="2" t="s">
        <v>149</v>
      </c>
      <c r="C412" s="2">
        <v>2022</v>
      </c>
      <c r="D412" s="2" t="s">
        <v>138</v>
      </c>
      <c r="E412" s="2" t="s">
        <v>141</v>
      </c>
      <c r="F412" s="34">
        <v>13</v>
      </c>
    </row>
    <row r="413" spans="1:6" x14ac:dyDescent="0.2">
      <c r="A413" s="33" t="s">
        <v>171</v>
      </c>
      <c r="B413" s="2" t="s">
        <v>149</v>
      </c>
      <c r="C413" s="2">
        <v>2022</v>
      </c>
      <c r="D413" s="2" t="s">
        <v>138</v>
      </c>
      <c r="E413" s="2" t="s">
        <v>142</v>
      </c>
      <c r="F413" s="34">
        <v>30</v>
      </c>
    </row>
    <row r="414" spans="1:6" x14ac:dyDescent="0.2">
      <c r="A414" s="33" t="s">
        <v>171</v>
      </c>
      <c r="B414" s="2" t="s">
        <v>149</v>
      </c>
      <c r="C414" s="2">
        <v>2022</v>
      </c>
      <c r="D414" s="2" t="s">
        <v>138</v>
      </c>
      <c r="E414" s="2" t="s">
        <v>143</v>
      </c>
      <c r="F414" s="34" t="s">
        <v>172</v>
      </c>
    </row>
    <row r="415" spans="1:6" x14ac:dyDescent="0.2">
      <c r="A415" s="33" t="s">
        <v>171</v>
      </c>
      <c r="B415" s="2" t="s">
        <v>149</v>
      </c>
      <c r="C415" s="2">
        <v>2022</v>
      </c>
      <c r="D415" s="2" t="s">
        <v>138</v>
      </c>
      <c r="E415" s="2" t="s">
        <v>144</v>
      </c>
      <c r="F415" s="34" t="s">
        <v>172</v>
      </c>
    </row>
    <row r="416" spans="1:6" x14ac:dyDescent="0.2">
      <c r="A416" s="33" t="s">
        <v>174</v>
      </c>
      <c r="B416" s="2" t="s">
        <v>146</v>
      </c>
      <c r="C416" s="2">
        <v>2022</v>
      </c>
      <c r="D416" s="2" t="s">
        <v>138</v>
      </c>
      <c r="E416" s="2" t="s">
        <v>139</v>
      </c>
      <c r="F416" s="34">
        <v>974969</v>
      </c>
    </row>
    <row r="417" spans="1:6" x14ac:dyDescent="0.2">
      <c r="A417" s="33" t="s">
        <v>174</v>
      </c>
      <c r="B417" s="2" t="s">
        <v>146</v>
      </c>
      <c r="C417" s="2">
        <v>2022</v>
      </c>
      <c r="D417" s="2" t="s">
        <v>138</v>
      </c>
      <c r="E417" s="2" t="s">
        <v>140</v>
      </c>
      <c r="F417" s="34">
        <v>920647</v>
      </c>
    </row>
    <row r="418" spans="1:6" x14ac:dyDescent="0.2">
      <c r="A418" s="33" t="s">
        <v>174</v>
      </c>
      <c r="B418" s="2" t="s">
        <v>146</v>
      </c>
      <c r="C418" s="2">
        <v>2022</v>
      </c>
      <c r="D418" s="2" t="s">
        <v>138</v>
      </c>
      <c r="E418" s="2" t="s">
        <v>141</v>
      </c>
      <c r="F418" s="34">
        <v>27750</v>
      </c>
    </row>
    <row r="419" spans="1:6" x14ac:dyDescent="0.2">
      <c r="A419" s="33" t="s">
        <v>174</v>
      </c>
      <c r="B419" s="2" t="s">
        <v>146</v>
      </c>
      <c r="C419" s="2">
        <v>2022</v>
      </c>
      <c r="D419" s="2" t="s">
        <v>138</v>
      </c>
      <c r="E419" s="2" t="s">
        <v>142</v>
      </c>
      <c r="F419" s="34">
        <v>17320</v>
      </c>
    </row>
    <row r="420" spans="1:6" x14ac:dyDescent="0.2">
      <c r="A420" s="33" t="s">
        <v>174</v>
      </c>
      <c r="B420" s="2" t="s">
        <v>146</v>
      </c>
      <c r="C420" s="2">
        <v>2022</v>
      </c>
      <c r="D420" s="2" t="s">
        <v>138</v>
      </c>
      <c r="E420" s="2" t="s">
        <v>143</v>
      </c>
      <c r="F420" s="34">
        <v>7572</v>
      </c>
    </row>
    <row r="421" spans="1:6" x14ac:dyDescent="0.2">
      <c r="A421" s="33" t="s">
        <v>174</v>
      </c>
      <c r="B421" s="2" t="s">
        <v>146</v>
      </c>
      <c r="C421" s="2">
        <v>2022</v>
      </c>
      <c r="D421" s="2" t="s">
        <v>138</v>
      </c>
      <c r="E421" s="2" t="s">
        <v>144</v>
      </c>
      <c r="F421" s="34">
        <v>1680</v>
      </c>
    </row>
    <row r="422" spans="1:6" x14ac:dyDescent="0.2">
      <c r="A422" s="33" t="s">
        <v>174</v>
      </c>
      <c r="B422" s="2" t="s">
        <v>147</v>
      </c>
      <c r="C422" s="2">
        <v>2022</v>
      </c>
      <c r="D422" s="2" t="s">
        <v>138</v>
      </c>
      <c r="E422" s="2" t="s">
        <v>139</v>
      </c>
      <c r="F422" s="34">
        <v>4698672</v>
      </c>
    </row>
    <row r="423" spans="1:6" x14ac:dyDescent="0.2">
      <c r="A423" s="33" t="s">
        <v>174</v>
      </c>
      <c r="B423" s="2" t="s">
        <v>147</v>
      </c>
      <c r="C423" s="2">
        <v>2022</v>
      </c>
      <c r="D423" s="2" t="s">
        <v>138</v>
      </c>
      <c r="E423" s="2" t="s">
        <v>140</v>
      </c>
      <c r="F423" s="34">
        <v>1489989</v>
      </c>
    </row>
    <row r="424" spans="1:6" x14ac:dyDescent="0.2">
      <c r="A424" s="33" t="s">
        <v>174</v>
      </c>
      <c r="B424" s="2" t="s">
        <v>147</v>
      </c>
      <c r="C424" s="2">
        <v>2022</v>
      </c>
      <c r="D424" s="2" t="s">
        <v>138</v>
      </c>
      <c r="E424" s="2" t="s">
        <v>141</v>
      </c>
      <c r="F424" s="34">
        <v>369046</v>
      </c>
    </row>
    <row r="425" spans="1:6" x14ac:dyDescent="0.2">
      <c r="A425" s="33" t="s">
        <v>174</v>
      </c>
      <c r="B425" s="2" t="s">
        <v>147</v>
      </c>
      <c r="C425" s="2">
        <v>2022</v>
      </c>
      <c r="D425" s="2" t="s">
        <v>138</v>
      </c>
      <c r="E425" s="2" t="s">
        <v>142</v>
      </c>
      <c r="F425" s="34">
        <v>521559</v>
      </c>
    </row>
    <row r="426" spans="1:6" x14ac:dyDescent="0.2">
      <c r="A426" s="33" t="s">
        <v>174</v>
      </c>
      <c r="B426" s="2" t="s">
        <v>147</v>
      </c>
      <c r="C426" s="2">
        <v>2022</v>
      </c>
      <c r="D426" s="2" t="s">
        <v>138</v>
      </c>
      <c r="E426" s="2" t="s">
        <v>143</v>
      </c>
      <c r="F426" s="34">
        <v>775056</v>
      </c>
    </row>
    <row r="427" spans="1:6" x14ac:dyDescent="0.2">
      <c r="A427" s="33" t="s">
        <v>174</v>
      </c>
      <c r="B427" s="2" t="s">
        <v>147</v>
      </c>
      <c r="C427" s="2">
        <v>2022</v>
      </c>
      <c r="D427" s="2" t="s">
        <v>138</v>
      </c>
      <c r="E427" s="2" t="s">
        <v>144</v>
      </c>
      <c r="F427" s="34">
        <v>1543022</v>
      </c>
    </row>
    <row r="428" spans="1:6" x14ac:dyDescent="0.2">
      <c r="A428" s="33" t="s">
        <v>174</v>
      </c>
      <c r="B428" s="2" t="s">
        <v>149</v>
      </c>
      <c r="C428" s="2">
        <v>2022</v>
      </c>
      <c r="D428" s="2" t="s">
        <v>138</v>
      </c>
      <c r="E428" s="2" t="s">
        <v>139</v>
      </c>
      <c r="F428" s="34">
        <v>5</v>
      </c>
    </row>
    <row r="429" spans="1:6" x14ac:dyDescent="0.2">
      <c r="A429" s="33" t="s">
        <v>174</v>
      </c>
      <c r="B429" s="2" t="s">
        <v>149</v>
      </c>
      <c r="C429" s="2">
        <v>2022</v>
      </c>
      <c r="D429" s="2" t="s">
        <v>138</v>
      </c>
      <c r="E429" s="2" t="s">
        <v>140</v>
      </c>
      <c r="F429" s="34">
        <v>2</v>
      </c>
    </row>
    <row r="430" spans="1:6" x14ac:dyDescent="0.2">
      <c r="A430" s="33" t="s">
        <v>174</v>
      </c>
      <c r="B430" s="2" t="s">
        <v>149</v>
      </c>
      <c r="C430" s="2">
        <v>2022</v>
      </c>
      <c r="D430" s="2" t="s">
        <v>138</v>
      </c>
      <c r="E430" s="2" t="s">
        <v>141</v>
      </c>
      <c r="F430" s="34">
        <v>13</v>
      </c>
    </row>
    <row r="431" spans="1:6" x14ac:dyDescent="0.2">
      <c r="A431" s="33" t="s">
        <v>174</v>
      </c>
      <c r="B431" s="2" t="s">
        <v>149</v>
      </c>
      <c r="C431" s="2">
        <v>2022</v>
      </c>
      <c r="D431" s="2" t="s">
        <v>138</v>
      </c>
      <c r="E431" s="2" t="s">
        <v>142</v>
      </c>
      <c r="F431" s="34">
        <v>30</v>
      </c>
    </row>
    <row r="432" spans="1:6" x14ac:dyDescent="0.2">
      <c r="A432" s="33" t="s">
        <v>174</v>
      </c>
      <c r="B432" s="2" t="s">
        <v>149</v>
      </c>
      <c r="C432" s="2">
        <v>2022</v>
      </c>
      <c r="D432" s="2" t="s">
        <v>138</v>
      </c>
      <c r="E432" s="2" t="s">
        <v>143</v>
      </c>
      <c r="F432" s="34">
        <v>102</v>
      </c>
    </row>
    <row r="433" spans="1:6" x14ac:dyDescent="0.2">
      <c r="A433" s="33" t="s">
        <v>174</v>
      </c>
      <c r="B433" s="2" t="s">
        <v>149</v>
      </c>
      <c r="C433" s="2">
        <v>2022</v>
      </c>
      <c r="D433" s="2" t="s">
        <v>138</v>
      </c>
      <c r="E433" s="2" t="s">
        <v>144</v>
      </c>
      <c r="F433" s="34">
        <v>918</v>
      </c>
    </row>
    <row r="434" spans="1:6" x14ac:dyDescent="0.2">
      <c r="A434" s="33" t="s">
        <v>175</v>
      </c>
      <c r="B434" s="2" t="s">
        <v>146</v>
      </c>
      <c r="C434" s="2">
        <v>2022</v>
      </c>
      <c r="D434" s="2" t="s">
        <v>138</v>
      </c>
      <c r="E434" s="2" t="s">
        <v>139</v>
      </c>
      <c r="F434" s="34">
        <v>194940</v>
      </c>
    </row>
    <row r="435" spans="1:6" x14ac:dyDescent="0.2">
      <c r="A435" s="33" t="s">
        <v>175</v>
      </c>
      <c r="B435" s="2" t="s">
        <v>146</v>
      </c>
      <c r="C435" s="2">
        <v>2022</v>
      </c>
      <c r="D435" s="2" t="s">
        <v>138</v>
      </c>
      <c r="E435" s="2" t="s">
        <v>140</v>
      </c>
      <c r="F435" s="34">
        <v>185522</v>
      </c>
    </row>
    <row r="436" spans="1:6" x14ac:dyDescent="0.2">
      <c r="A436" s="33" t="s">
        <v>175</v>
      </c>
      <c r="B436" s="2" t="s">
        <v>146</v>
      </c>
      <c r="C436" s="2">
        <v>2022</v>
      </c>
      <c r="D436" s="2" t="s">
        <v>138</v>
      </c>
      <c r="E436" s="2" t="s">
        <v>141</v>
      </c>
      <c r="F436" s="34">
        <v>5044</v>
      </c>
    </row>
    <row r="437" spans="1:6" x14ac:dyDescent="0.2">
      <c r="A437" s="33" t="s">
        <v>175</v>
      </c>
      <c r="B437" s="2" t="s">
        <v>146</v>
      </c>
      <c r="C437" s="2">
        <v>2022</v>
      </c>
      <c r="D437" s="2" t="s">
        <v>138</v>
      </c>
      <c r="E437" s="2" t="s">
        <v>142</v>
      </c>
      <c r="F437" s="34">
        <v>2626</v>
      </c>
    </row>
    <row r="438" spans="1:6" x14ac:dyDescent="0.2">
      <c r="A438" s="33" t="s">
        <v>175</v>
      </c>
      <c r="B438" s="2" t="s">
        <v>146</v>
      </c>
      <c r="C438" s="2">
        <v>2022</v>
      </c>
      <c r="D438" s="2" t="s">
        <v>138</v>
      </c>
      <c r="E438" s="2" t="s">
        <v>143</v>
      </c>
      <c r="F438" s="34">
        <v>1469</v>
      </c>
    </row>
    <row r="439" spans="1:6" x14ac:dyDescent="0.2">
      <c r="A439" s="33" t="s">
        <v>175</v>
      </c>
      <c r="B439" s="2" t="s">
        <v>146</v>
      </c>
      <c r="C439" s="2">
        <v>2022</v>
      </c>
      <c r="D439" s="2" t="s">
        <v>138</v>
      </c>
      <c r="E439" s="2" t="s">
        <v>144</v>
      </c>
      <c r="F439" s="34">
        <v>279</v>
      </c>
    </row>
    <row r="440" spans="1:6" x14ac:dyDescent="0.2">
      <c r="A440" s="33" t="s">
        <v>175</v>
      </c>
      <c r="B440" s="2" t="s">
        <v>147</v>
      </c>
      <c r="C440" s="2">
        <v>2022</v>
      </c>
      <c r="D440" s="2" t="s">
        <v>138</v>
      </c>
      <c r="E440" s="2" t="s">
        <v>139</v>
      </c>
      <c r="F440" s="34">
        <v>780599</v>
      </c>
    </row>
    <row r="441" spans="1:6" x14ac:dyDescent="0.2">
      <c r="A441" s="33" t="s">
        <v>175</v>
      </c>
      <c r="B441" s="2" t="s">
        <v>147</v>
      </c>
      <c r="C441" s="2">
        <v>2022</v>
      </c>
      <c r="D441" s="2" t="s">
        <v>138</v>
      </c>
      <c r="E441" s="2" t="s">
        <v>140</v>
      </c>
      <c r="F441" s="34">
        <v>280808</v>
      </c>
    </row>
    <row r="442" spans="1:6" x14ac:dyDescent="0.2">
      <c r="A442" s="33" t="s">
        <v>175</v>
      </c>
      <c r="B442" s="2" t="s">
        <v>147</v>
      </c>
      <c r="C442" s="2">
        <v>2022</v>
      </c>
      <c r="D442" s="2" t="s">
        <v>138</v>
      </c>
      <c r="E442" s="2" t="s">
        <v>141</v>
      </c>
      <c r="F442" s="34">
        <v>67559</v>
      </c>
    </row>
    <row r="443" spans="1:6" x14ac:dyDescent="0.2">
      <c r="A443" s="33" t="s">
        <v>175</v>
      </c>
      <c r="B443" s="2" t="s">
        <v>147</v>
      </c>
      <c r="C443" s="2">
        <v>2022</v>
      </c>
      <c r="D443" s="2" t="s">
        <v>138</v>
      </c>
      <c r="E443" s="2" t="s">
        <v>142</v>
      </c>
      <c r="F443" s="34">
        <v>79055</v>
      </c>
    </row>
    <row r="444" spans="1:6" x14ac:dyDescent="0.2">
      <c r="A444" s="33" t="s">
        <v>175</v>
      </c>
      <c r="B444" s="2" t="s">
        <v>147</v>
      </c>
      <c r="C444" s="2">
        <v>2022</v>
      </c>
      <c r="D444" s="2" t="s">
        <v>138</v>
      </c>
      <c r="E444" s="2" t="s">
        <v>143</v>
      </c>
      <c r="F444" s="34">
        <v>147870</v>
      </c>
    </row>
    <row r="445" spans="1:6" x14ac:dyDescent="0.2">
      <c r="A445" s="33" t="s">
        <v>175</v>
      </c>
      <c r="B445" s="2" t="s">
        <v>147</v>
      </c>
      <c r="C445" s="2">
        <v>2022</v>
      </c>
      <c r="D445" s="2" t="s">
        <v>138</v>
      </c>
      <c r="E445" s="2" t="s">
        <v>144</v>
      </c>
      <c r="F445" s="34">
        <v>205310</v>
      </c>
    </row>
    <row r="446" spans="1:6" x14ac:dyDescent="0.2">
      <c r="A446" s="33" t="s">
        <v>175</v>
      </c>
      <c r="B446" s="2" t="s">
        <v>149</v>
      </c>
      <c r="C446" s="2">
        <v>2022</v>
      </c>
      <c r="D446" s="2" t="s">
        <v>138</v>
      </c>
      <c r="E446" s="2" t="s">
        <v>139</v>
      </c>
      <c r="F446" s="34">
        <v>4</v>
      </c>
    </row>
    <row r="447" spans="1:6" x14ac:dyDescent="0.2">
      <c r="A447" s="33" t="s">
        <v>175</v>
      </c>
      <c r="B447" s="2" t="s">
        <v>149</v>
      </c>
      <c r="C447" s="2">
        <v>2022</v>
      </c>
      <c r="D447" s="2" t="s">
        <v>138</v>
      </c>
      <c r="E447" s="2" t="s">
        <v>140</v>
      </c>
      <c r="F447" s="34">
        <v>2</v>
      </c>
    </row>
    <row r="448" spans="1:6" x14ac:dyDescent="0.2">
      <c r="A448" s="33" t="s">
        <v>175</v>
      </c>
      <c r="B448" s="2" t="s">
        <v>149</v>
      </c>
      <c r="C448" s="2">
        <v>2022</v>
      </c>
      <c r="D448" s="2" t="s">
        <v>138</v>
      </c>
      <c r="E448" s="2" t="s">
        <v>141</v>
      </c>
      <c r="F448" s="34">
        <v>13</v>
      </c>
    </row>
    <row r="449" spans="1:6" x14ac:dyDescent="0.2">
      <c r="A449" s="33" t="s">
        <v>175</v>
      </c>
      <c r="B449" s="2" t="s">
        <v>149</v>
      </c>
      <c r="C449" s="2">
        <v>2022</v>
      </c>
      <c r="D449" s="2" t="s">
        <v>138</v>
      </c>
      <c r="E449" s="2" t="s">
        <v>142</v>
      </c>
      <c r="F449" s="34">
        <v>30</v>
      </c>
    </row>
    <row r="450" spans="1:6" x14ac:dyDescent="0.2">
      <c r="A450" s="33" t="s">
        <v>175</v>
      </c>
      <c r="B450" s="2" t="s">
        <v>149</v>
      </c>
      <c r="C450" s="2">
        <v>2022</v>
      </c>
      <c r="D450" s="2" t="s">
        <v>138</v>
      </c>
      <c r="E450" s="2" t="s">
        <v>143</v>
      </c>
      <c r="F450" s="34">
        <v>101</v>
      </c>
    </row>
    <row r="451" spans="1:6" x14ac:dyDescent="0.2">
      <c r="A451" s="33" t="s">
        <v>175</v>
      </c>
      <c r="B451" s="2" t="s">
        <v>149</v>
      </c>
      <c r="C451" s="2">
        <v>2022</v>
      </c>
      <c r="D451" s="2" t="s">
        <v>138</v>
      </c>
      <c r="E451" s="2" t="s">
        <v>144</v>
      </c>
      <c r="F451" s="34">
        <v>736</v>
      </c>
    </row>
    <row r="452" spans="1:6" x14ac:dyDescent="0.2">
      <c r="A452" s="33" t="s">
        <v>176</v>
      </c>
      <c r="B452" s="2" t="s">
        <v>146</v>
      </c>
      <c r="C452" s="2">
        <v>2022</v>
      </c>
      <c r="D452" s="2" t="s">
        <v>138</v>
      </c>
      <c r="E452" s="2" t="s">
        <v>139</v>
      </c>
      <c r="F452" s="34">
        <v>635781</v>
      </c>
    </row>
    <row r="453" spans="1:6" x14ac:dyDescent="0.2">
      <c r="A453" s="33" t="s">
        <v>176</v>
      </c>
      <c r="B453" s="2" t="s">
        <v>146</v>
      </c>
      <c r="C453" s="2">
        <v>2022</v>
      </c>
      <c r="D453" s="2" t="s">
        <v>138</v>
      </c>
      <c r="E453" s="2" t="s">
        <v>140</v>
      </c>
      <c r="F453" s="34">
        <v>619664</v>
      </c>
    </row>
    <row r="454" spans="1:6" x14ac:dyDescent="0.2">
      <c r="A454" s="33" t="s">
        <v>176</v>
      </c>
      <c r="B454" s="2" t="s">
        <v>146</v>
      </c>
      <c r="C454" s="2">
        <v>2022</v>
      </c>
      <c r="D454" s="2" t="s">
        <v>138</v>
      </c>
      <c r="E454" s="2" t="s">
        <v>141</v>
      </c>
      <c r="F454" s="34">
        <v>8161</v>
      </c>
    </row>
    <row r="455" spans="1:6" x14ac:dyDescent="0.2">
      <c r="A455" s="33" t="s">
        <v>176</v>
      </c>
      <c r="B455" s="2" t="s">
        <v>146</v>
      </c>
      <c r="C455" s="2">
        <v>2022</v>
      </c>
      <c r="D455" s="2" t="s">
        <v>138</v>
      </c>
      <c r="E455" s="2" t="s">
        <v>142</v>
      </c>
      <c r="F455" s="34">
        <v>4683</v>
      </c>
    </row>
    <row r="456" spans="1:6" x14ac:dyDescent="0.2">
      <c r="A456" s="33" t="s">
        <v>176</v>
      </c>
      <c r="B456" s="2" t="s">
        <v>146</v>
      </c>
      <c r="C456" s="2">
        <v>2022</v>
      </c>
      <c r="D456" s="2" t="s">
        <v>138</v>
      </c>
      <c r="E456" s="2" t="s">
        <v>143</v>
      </c>
      <c r="F456" s="34">
        <v>2618</v>
      </c>
    </row>
    <row r="457" spans="1:6" x14ac:dyDescent="0.2">
      <c r="A457" s="33" t="s">
        <v>176</v>
      </c>
      <c r="B457" s="2" t="s">
        <v>146</v>
      </c>
      <c r="C457" s="2">
        <v>2022</v>
      </c>
      <c r="D457" s="2" t="s">
        <v>138</v>
      </c>
      <c r="E457" s="2" t="s">
        <v>144</v>
      </c>
      <c r="F457" s="34">
        <v>655</v>
      </c>
    </row>
    <row r="458" spans="1:6" x14ac:dyDescent="0.2">
      <c r="A458" s="33" t="s">
        <v>176</v>
      </c>
      <c r="B458" s="2" t="s">
        <v>147</v>
      </c>
      <c r="C458" s="2">
        <v>2022</v>
      </c>
      <c r="D458" s="2" t="s">
        <v>138</v>
      </c>
      <c r="E458" s="2" t="s">
        <v>139</v>
      </c>
      <c r="F458" s="34">
        <v>1817398</v>
      </c>
    </row>
    <row r="459" spans="1:6" x14ac:dyDescent="0.2">
      <c r="A459" s="33" t="s">
        <v>176</v>
      </c>
      <c r="B459" s="2" t="s">
        <v>147</v>
      </c>
      <c r="C459" s="2">
        <v>2022</v>
      </c>
      <c r="D459" s="2" t="s">
        <v>138</v>
      </c>
      <c r="E459" s="2" t="s">
        <v>140</v>
      </c>
      <c r="F459" s="34">
        <v>813331</v>
      </c>
    </row>
    <row r="460" spans="1:6" x14ac:dyDescent="0.2">
      <c r="A460" s="33" t="s">
        <v>176</v>
      </c>
      <c r="B460" s="2" t="s">
        <v>147</v>
      </c>
      <c r="C460" s="2">
        <v>2022</v>
      </c>
      <c r="D460" s="2" t="s">
        <v>138</v>
      </c>
      <c r="E460" s="2" t="s">
        <v>141</v>
      </c>
      <c r="F460" s="34">
        <v>108121</v>
      </c>
    </row>
    <row r="461" spans="1:6" x14ac:dyDescent="0.2">
      <c r="A461" s="33" t="s">
        <v>176</v>
      </c>
      <c r="B461" s="2" t="s">
        <v>147</v>
      </c>
      <c r="C461" s="2">
        <v>2022</v>
      </c>
      <c r="D461" s="2" t="s">
        <v>138</v>
      </c>
      <c r="E461" s="2" t="s">
        <v>142</v>
      </c>
      <c r="F461" s="34">
        <v>141272</v>
      </c>
    </row>
    <row r="462" spans="1:6" x14ac:dyDescent="0.2">
      <c r="A462" s="33" t="s">
        <v>176</v>
      </c>
      <c r="B462" s="2" t="s">
        <v>147</v>
      </c>
      <c r="C462" s="2">
        <v>2022</v>
      </c>
      <c r="D462" s="2" t="s">
        <v>138</v>
      </c>
      <c r="E462" s="2" t="s">
        <v>143</v>
      </c>
      <c r="F462" s="34">
        <v>270021</v>
      </c>
    </row>
    <row r="463" spans="1:6" x14ac:dyDescent="0.2">
      <c r="A463" s="33" t="s">
        <v>176</v>
      </c>
      <c r="B463" s="2" t="s">
        <v>147</v>
      </c>
      <c r="C463" s="2">
        <v>2022</v>
      </c>
      <c r="D463" s="2" t="s">
        <v>138</v>
      </c>
      <c r="E463" s="2" t="s">
        <v>144</v>
      </c>
      <c r="F463" s="34">
        <v>484653</v>
      </c>
    </row>
    <row r="464" spans="1:6" x14ac:dyDescent="0.2">
      <c r="A464" s="33" t="s">
        <v>176</v>
      </c>
      <c r="B464" s="2" t="s">
        <v>149</v>
      </c>
      <c r="C464" s="2">
        <v>2022</v>
      </c>
      <c r="D464" s="2" t="s">
        <v>138</v>
      </c>
      <c r="E464" s="2" t="s">
        <v>139</v>
      </c>
      <c r="F464" s="34">
        <v>3</v>
      </c>
    </row>
    <row r="465" spans="1:6" x14ac:dyDescent="0.2">
      <c r="A465" s="33" t="s">
        <v>176</v>
      </c>
      <c r="B465" s="2" t="s">
        <v>149</v>
      </c>
      <c r="C465" s="2">
        <v>2022</v>
      </c>
      <c r="D465" s="2" t="s">
        <v>138</v>
      </c>
      <c r="E465" s="2" t="s">
        <v>140</v>
      </c>
      <c r="F465" s="34">
        <v>1</v>
      </c>
    </row>
    <row r="466" spans="1:6" x14ac:dyDescent="0.2">
      <c r="A466" s="33" t="s">
        <v>176</v>
      </c>
      <c r="B466" s="2" t="s">
        <v>149</v>
      </c>
      <c r="C466" s="2">
        <v>2022</v>
      </c>
      <c r="D466" s="2" t="s">
        <v>138</v>
      </c>
      <c r="E466" s="2" t="s">
        <v>141</v>
      </c>
      <c r="F466" s="34">
        <v>13</v>
      </c>
    </row>
    <row r="467" spans="1:6" x14ac:dyDescent="0.2">
      <c r="A467" s="33" t="s">
        <v>176</v>
      </c>
      <c r="B467" s="2" t="s">
        <v>149</v>
      </c>
      <c r="C467" s="2">
        <v>2022</v>
      </c>
      <c r="D467" s="2" t="s">
        <v>138</v>
      </c>
      <c r="E467" s="2" t="s">
        <v>142</v>
      </c>
      <c r="F467" s="34">
        <v>30</v>
      </c>
    </row>
    <row r="468" spans="1:6" x14ac:dyDescent="0.2">
      <c r="A468" s="33" t="s">
        <v>176</v>
      </c>
      <c r="B468" s="2" t="s">
        <v>149</v>
      </c>
      <c r="C468" s="2">
        <v>2022</v>
      </c>
      <c r="D468" s="2" t="s">
        <v>138</v>
      </c>
      <c r="E468" s="2" t="s">
        <v>143</v>
      </c>
      <c r="F468" s="34">
        <v>103</v>
      </c>
    </row>
    <row r="469" spans="1:6" x14ac:dyDescent="0.2">
      <c r="A469" s="33" t="s">
        <v>176</v>
      </c>
      <c r="B469" s="2" t="s">
        <v>149</v>
      </c>
      <c r="C469" s="2">
        <v>2022</v>
      </c>
      <c r="D469" s="2" t="s">
        <v>138</v>
      </c>
      <c r="E469" s="2" t="s">
        <v>144</v>
      </c>
      <c r="F469" s="34">
        <v>740</v>
      </c>
    </row>
    <row r="470" spans="1:6" x14ac:dyDescent="0.2">
      <c r="A470" s="33" t="s">
        <v>177</v>
      </c>
      <c r="B470" s="2" t="s">
        <v>146</v>
      </c>
      <c r="C470" s="2">
        <v>2022</v>
      </c>
      <c r="D470" s="2" t="s">
        <v>138</v>
      </c>
      <c r="E470" s="2" t="s">
        <v>139</v>
      </c>
      <c r="F470" s="34">
        <v>442264</v>
      </c>
    </row>
    <row r="471" spans="1:6" x14ac:dyDescent="0.2">
      <c r="A471" s="33" t="s">
        <v>177</v>
      </c>
      <c r="B471" s="2" t="s">
        <v>146</v>
      </c>
      <c r="C471" s="2">
        <v>2022</v>
      </c>
      <c r="D471" s="2" t="s">
        <v>138</v>
      </c>
      <c r="E471" s="2" t="s">
        <v>140</v>
      </c>
      <c r="F471" s="34">
        <v>419735</v>
      </c>
    </row>
    <row r="472" spans="1:6" x14ac:dyDescent="0.2">
      <c r="A472" s="33" t="s">
        <v>177</v>
      </c>
      <c r="B472" s="2" t="s">
        <v>146</v>
      </c>
      <c r="C472" s="2">
        <v>2022</v>
      </c>
      <c r="D472" s="2" t="s">
        <v>138</v>
      </c>
      <c r="E472" s="2" t="s">
        <v>141</v>
      </c>
      <c r="F472" s="34">
        <v>11188</v>
      </c>
    </row>
    <row r="473" spans="1:6" x14ac:dyDescent="0.2">
      <c r="A473" s="33" t="s">
        <v>177</v>
      </c>
      <c r="B473" s="2" t="s">
        <v>146</v>
      </c>
      <c r="C473" s="2">
        <v>2022</v>
      </c>
      <c r="D473" s="2" t="s">
        <v>138</v>
      </c>
      <c r="E473" s="2" t="s">
        <v>142</v>
      </c>
      <c r="F473" s="34">
        <v>7024</v>
      </c>
    </row>
    <row r="474" spans="1:6" x14ac:dyDescent="0.2">
      <c r="A474" s="33" t="s">
        <v>177</v>
      </c>
      <c r="B474" s="2" t="s">
        <v>146</v>
      </c>
      <c r="C474" s="2">
        <v>2022</v>
      </c>
      <c r="D474" s="2" t="s">
        <v>138</v>
      </c>
      <c r="E474" s="2" t="s">
        <v>143</v>
      </c>
      <c r="F474" s="34">
        <v>3557</v>
      </c>
    </row>
    <row r="475" spans="1:6" x14ac:dyDescent="0.2">
      <c r="A475" s="33" t="s">
        <v>177</v>
      </c>
      <c r="B475" s="2" t="s">
        <v>146</v>
      </c>
      <c r="C475" s="2">
        <v>2022</v>
      </c>
      <c r="D475" s="2" t="s">
        <v>138</v>
      </c>
      <c r="E475" s="2" t="s">
        <v>144</v>
      </c>
      <c r="F475" s="34">
        <v>760</v>
      </c>
    </row>
    <row r="476" spans="1:6" x14ac:dyDescent="0.2">
      <c r="A476" s="33" t="s">
        <v>177</v>
      </c>
      <c r="B476" s="2" t="s">
        <v>147</v>
      </c>
      <c r="C476" s="2">
        <v>2022</v>
      </c>
      <c r="D476" s="2" t="s">
        <v>138</v>
      </c>
      <c r="E476" s="2" t="s">
        <v>139</v>
      </c>
      <c r="F476" s="34">
        <v>1765262</v>
      </c>
    </row>
    <row r="477" spans="1:6" x14ac:dyDescent="0.2">
      <c r="A477" s="33" t="s">
        <v>177</v>
      </c>
      <c r="B477" s="2" t="s">
        <v>147</v>
      </c>
      <c r="C477" s="2">
        <v>2022</v>
      </c>
      <c r="D477" s="2" t="s">
        <v>138</v>
      </c>
      <c r="E477" s="2" t="s">
        <v>140</v>
      </c>
      <c r="F477" s="34">
        <v>409250</v>
      </c>
    </row>
    <row r="478" spans="1:6" x14ac:dyDescent="0.2">
      <c r="A478" s="33" t="s">
        <v>177</v>
      </c>
      <c r="B478" s="2" t="s">
        <v>147</v>
      </c>
      <c r="C478" s="2">
        <v>2022</v>
      </c>
      <c r="D478" s="2" t="s">
        <v>138</v>
      </c>
      <c r="E478" s="2" t="s">
        <v>141</v>
      </c>
      <c r="F478" s="34">
        <v>155579</v>
      </c>
    </row>
    <row r="479" spans="1:6" x14ac:dyDescent="0.2">
      <c r="A479" s="33" t="s">
        <v>177</v>
      </c>
      <c r="B479" s="2" t="s">
        <v>147</v>
      </c>
      <c r="C479" s="2">
        <v>2022</v>
      </c>
      <c r="D479" s="2" t="s">
        <v>138</v>
      </c>
      <c r="E479" s="2" t="s">
        <v>142</v>
      </c>
      <c r="F479" s="34">
        <v>213687</v>
      </c>
    </row>
    <row r="480" spans="1:6" x14ac:dyDescent="0.2">
      <c r="A480" s="33" t="s">
        <v>177</v>
      </c>
      <c r="B480" s="2" t="s">
        <v>147</v>
      </c>
      <c r="C480" s="2">
        <v>2022</v>
      </c>
      <c r="D480" s="2" t="s">
        <v>138</v>
      </c>
      <c r="E480" s="2" t="s">
        <v>143</v>
      </c>
      <c r="F480" s="34">
        <v>347826</v>
      </c>
    </row>
    <row r="481" spans="1:6" x14ac:dyDescent="0.2">
      <c r="A481" s="33" t="s">
        <v>177</v>
      </c>
      <c r="B481" s="2" t="s">
        <v>147</v>
      </c>
      <c r="C481" s="2">
        <v>2022</v>
      </c>
      <c r="D481" s="2" t="s">
        <v>138</v>
      </c>
      <c r="E481" s="2" t="s">
        <v>144</v>
      </c>
      <c r="F481" s="34">
        <v>638921</v>
      </c>
    </row>
    <row r="482" spans="1:6" x14ac:dyDescent="0.2">
      <c r="A482" s="33" t="s">
        <v>177</v>
      </c>
      <c r="B482" s="2" t="s">
        <v>149</v>
      </c>
      <c r="C482" s="2">
        <v>2022</v>
      </c>
      <c r="D482" s="2" t="s">
        <v>138</v>
      </c>
      <c r="E482" s="2" t="s">
        <v>139</v>
      </c>
      <c r="F482" s="34">
        <v>4</v>
      </c>
    </row>
    <row r="483" spans="1:6" x14ac:dyDescent="0.2">
      <c r="A483" s="33" t="s">
        <v>177</v>
      </c>
      <c r="B483" s="2" t="s">
        <v>149</v>
      </c>
      <c r="C483" s="2">
        <v>2022</v>
      </c>
      <c r="D483" s="2" t="s">
        <v>138</v>
      </c>
      <c r="E483" s="2" t="s">
        <v>140</v>
      </c>
      <c r="F483" s="34">
        <v>1</v>
      </c>
    </row>
    <row r="484" spans="1:6" x14ac:dyDescent="0.2">
      <c r="A484" s="33" t="s">
        <v>177</v>
      </c>
      <c r="B484" s="2" t="s">
        <v>149</v>
      </c>
      <c r="C484" s="2">
        <v>2022</v>
      </c>
      <c r="D484" s="2" t="s">
        <v>138</v>
      </c>
      <c r="E484" s="2" t="s">
        <v>141</v>
      </c>
      <c r="F484" s="34">
        <v>14</v>
      </c>
    </row>
    <row r="485" spans="1:6" x14ac:dyDescent="0.2">
      <c r="A485" s="33" t="s">
        <v>177</v>
      </c>
      <c r="B485" s="2" t="s">
        <v>149</v>
      </c>
      <c r="C485" s="2">
        <v>2022</v>
      </c>
      <c r="D485" s="2" t="s">
        <v>138</v>
      </c>
      <c r="E485" s="2" t="s">
        <v>142</v>
      </c>
      <c r="F485" s="34">
        <v>30</v>
      </c>
    </row>
    <row r="486" spans="1:6" x14ac:dyDescent="0.2">
      <c r="A486" s="33" t="s">
        <v>177</v>
      </c>
      <c r="B486" s="2" t="s">
        <v>149</v>
      </c>
      <c r="C486" s="2">
        <v>2022</v>
      </c>
      <c r="D486" s="2" t="s">
        <v>138</v>
      </c>
      <c r="E486" s="2" t="s">
        <v>143</v>
      </c>
      <c r="F486" s="34">
        <v>98</v>
      </c>
    </row>
    <row r="487" spans="1:6" x14ac:dyDescent="0.2">
      <c r="A487" s="33" t="s">
        <v>177</v>
      </c>
      <c r="B487" s="2" t="s">
        <v>149</v>
      </c>
      <c r="C487" s="2">
        <v>2022</v>
      </c>
      <c r="D487" s="2" t="s">
        <v>138</v>
      </c>
      <c r="E487" s="2" t="s">
        <v>144</v>
      </c>
      <c r="F487" s="34">
        <v>841</v>
      </c>
    </row>
    <row r="488" spans="1:6" x14ac:dyDescent="0.2">
      <c r="A488" s="33" t="s">
        <v>178</v>
      </c>
      <c r="B488" s="2" t="s">
        <v>146</v>
      </c>
      <c r="C488" s="2">
        <v>2022</v>
      </c>
      <c r="D488" s="2" t="s">
        <v>138</v>
      </c>
      <c r="E488" s="2" t="s">
        <v>139</v>
      </c>
      <c r="F488" s="34">
        <v>835543</v>
      </c>
    </row>
    <row r="489" spans="1:6" x14ac:dyDescent="0.2">
      <c r="A489" s="33" t="s">
        <v>178</v>
      </c>
      <c r="B489" s="2" t="s">
        <v>146</v>
      </c>
      <c r="C489" s="2">
        <v>2022</v>
      </c>
      <c r="D489" s="2" t="s">
        <v>138</v>
      </c>
      <c r="E489" s="2" t="s">
        <v>140</v>
      </c>
      <c r="F489" s="34">
        <v>793255</v>
      </c>
    </row>
    <row r="490" spans="1:6" x14ac:dyDescent="0.2">
      <c r="A490" s="33" t="s">
        <v>178</v>
      </c>
      <c r="B490" s="2" t="s">
        <v>146</v>
      </c>
      <c r="C490" s="2">
        <v>2022</v>
      </c>
      <c r="D490" s="2" t="s">
        <v>138</v>
      </c>
      <c r="E490" s="2" t="s">
        <v>141</v>
      </c>
      <c r="F490" s="34">
        <v>21544</v>
      </c>
    </row>
    <row r="491" spans="1:6" x14ac:dyDescent="0.2">
      <c r="A491" s="33" t="s">
        <v>178</v>
      </c>
      <c r="B491" s="2" t="s">
        <v>146</v>
      </c>
      <c r="C491" s="2">
        <v>2022</v>
      </c>
      <c r="D491" s="2" t="s">
        <v>138</v>
      </c>
      <c r="E491" s="2" t="s">
        <v>142</v>
      </c>
      <c r="F491" s="34">
        <v>12699</v>
      </c>
    </row>
    <row r="492" spans="1:6" x14ac:dyDescent="0.2">
      <c r="A492" s="33" t="s">
        <v>178</v>
      </c>
      <c r="B492" s="2" t="s">
        <v>146</v>
      </c>
      <c r="C492" s="2">
        <v>2022</v>
      </c>
      <c r="D492" s="2" t="s">
        <v>138</v>
      </c>
      <c r="E492" s="2" t="s">
        <v>143</v>
      </c>
      <c r="F492" s="34">
        <v>6469</v>
      </c>
    </row>
    <row r="493" spans="1:6" x14ac:dyDescent="0.2">
      <c r="A493" s="33" t="s">
        <v>178</v>
      </c>
      <c r="B493" s="2" t="s">
        <v>146</v>
      </c>
      <c r="C493" s="2">
        <v>2022</v>
      </c>
      <c r="D493" s="2" t="s">
        <v>138</v>
      </c>
      <c r="E493" s="2" t="s">
        <v>144</v>
      </c>
      <c r="F493" s="34">
        <v>1576</v>
      </c>
    </row>
    <row r="494" spans="1:6" x14ac:dyDescent="0.2">
      <c r="A494" s="33" t="s">
        <v>178</v>
      </c>
      <c r="B494" s="2" t="s">
        <v>147</v>
      </c>
      <c r="C494" s="2">
        <v>2022</v>
      </c>
      <c r="D494" s="2" t="s">
        <v>138</v>
      </c>
      <c r="E494" s="2" t="s">
        <v>139</v>
      </c>
      <c r="F494" s="34">
        <v>3918072</v>
      </c>
    </row>
    <row r="495" spans="1:6" x14ac:dyDescent="0.2">
      <c r="A495" s="33" t="s">
        <v>178</v>
      </c>
      <c r="B495" s="2" t="s">
        <v>147</v>
      </c>
      <c r="C495" s="2">
        <v>2022</v>
      </c>
      <c r="D495" s="2" t="s">
        <v>138</v>
      </c>
      <c r="E495" s="2" t="s">
        <v>140</v>
      </c>
      <c r="F495" s="34">
        <v>936677</v>
      </c>
    </row>
    <row r="496" spans="1:6" x14ac:dyDescent="0.2">
      <c r="A496" s="33" t="s">
        <v>178</v>
      </c>
      <c r="B496" s="2" t="s">
        <v>147</v>
      </c>
      <c r="C496" s="2">
        <v>2022</v>
      </c>
      <c r="D496" s="2" t="s">
        <v>138</v>
      </c>
      <c r="E496" s="2" t="s">
        <v>141</v>
      </c>
      <c r="F496" s="34">
        <v>287515</v>
      </c>
    </row>
    <row r="497" spans="1:6" x14ac:dyDescent="0.2">
      <c r="A497" s="33" t="s">
        <v>178</v>
      </c>
      <c r="B497" s="2" t="s">
        <v>147</v>
      </c>
      <c r="C497" s="2">
        <v>2022</v>
      </c>
      <c r="D497" s="2" t="s">
        <v>138</v>
      </c>
      <c r="E497" s="2" t="s">
        <v>142</v>
      </c>
      <c r="F497" s="34">
        <v>379610</v>
      </c>
    </row>
    <row r="498" spans="1:6" x14ac:dyDescent="0.2">
      <c r="A498" s="33" t="s">
        <v>178</v>
      </c>
      <c r="B498" s="2" t="s">
        <v>147</v>
      </c>
      <c r="C498" s="2">
        <v>2022</v>
      </c>
      <c r="D498" s="2" t="s">
        <v>138</v>
      </c>
      <c r="E498" s="2" t="s">
        <v>143</v>
      </c>
      <c r="F498" s="34">
        <v>651301</v>
      </c>
    </row>
    <row r="499" spans="1:6" x14ac:dyDescent="0.2">
      <c r="A499" s="33" t="s">
        <v>178</v>
      </c>
      <c r="B499" s="2" t="s">
        <v>147</v>
      </c>
      <c r="C499" s="2">
        <v>2022</v>
      </c>
      <c r="D499" s="2" t="s">
        <v>138</v>
      </c>
      <c r="E499" s="2" t="s">
        <v>144</v>
      </c>
      <c r="F499" s="34">
        <v>1662969</v>
      </c>
    </row>
    <row r="500" spans="1:6" x14ac:dyDescent="0.2">
      <c r="A500" s="33" t="s">
        <v>178</v>
      </c>
      <c r="B500" s="2" t="s">
        <v>149</v>
      </c>
      <c r="C500" s="2">
        <v>2022</v>
      </c>
      <c r="D500" s="2" t="s">
        <v>138</v>
      </c>
      <c r="E500" s="2" t="s">
        <v>139</v>
      </c>
      <c r="F500" s="34">
        <v>5</v>
      </c>
    </row>
    <row r="501" spans="1:6" x14ac:dyDescent="0.2">
      <c r="A501" s="33" t="s">
        <v>178</v>
      </c>
      <c r="B501" s="2" t="s">
        <v>149</v>
      </c>
      <c r="C501" s="2">
        <v>2022</v>
      </c>
      <c r="D501" s="2" t="s">
        <v>138</v>
      </c>
      <c r="E501" s="2" t="s">
        <v>140</v>
      </c>
      <c r="F501" s="34">
        <v>1</v>
      </c>
    </row>
    <row r="502" spans="1:6" x14ac:dyDescent="0.2">
      <c r="A502" s="33" t="s">
        <v>178</v>
      </c>
      <c r="B502" s="2" t="s">
        <v>149</v>
      </c>
      <c r="C502" s="2">
        <v>2022</v>
      </c>
      <c r="D502" s="2" t="s">
        <v>138</v>
      </c>
      <c r="E502" s="2" t="s">
        <v>141</v>
      </c>
      <c r="F502" s="34">
        <v>13</v>
      </c>
    </row>
    <row r="503" spans="1:6" x14ac:dyDescent="0.2">
      <c r="A503" s="33" t="s">
        <v>178</v>
      </c>
      <c r="B503" s="2" t="s">
        <v>149</v>
      </c>
      <c r="C503" s="2">
        <v>2022</v>
      </c>
      <c r="D503" s="2" t="s">
        <v>138</v>
      </c>
      <c r="E503" s="2" t="s">
        <v>142</v>
      </c>
      <c r="F503" s="34">
        <v>30</v>
      </c>
    </row>
    <row r="504" spans="1:6" x14ac:dyDescent="0.2">
      <c r="A504" s="33" t="s">
        <v>178</v>
      </c>
      <c r="B504" s="2" t="s">
        <v>149</v>
      </c>
      <c r="C504" s="2">
        <v>2022</v>
      </c>
      <c r="D504" s="2" t="s">
        <v>138</v>
      </c>
      <c r="E504" s="2" t="s">
        <v>143</v>
      </c>
      <c r="F504" s="34">
        <v>101</v>
      </c>
    </row>
    <row r="505" spans="1:6" x14ac:dyDescent="0.2">
      <c r="A505" s="33" t="s">
        <v>178</v>
      </c>
      <c r="B505" s="2" t="s">
        <v>149</v>
      </c>
      <c r="C505" s="2">
        <v>2022</v>
      </c>
      <c r="D505" s="2" t="s">
        <v>138</v>
      </c>
      <c r="E505" s="2" t="s">
        <v>144</v>
      </c>
      <c r="F505" s="34">
        <v>1055</v>
      </c>
    </row>
    <row r="506" spans="1:6" x14ac:dyDescent="0.2">
      <c r="A506" s="33" t="s">
        <v>179</v>
      </c>
      <c r="B506" s="2" t="s">
        <v>146</v>
      </c>
      <c r="C506" s="2">
        <v>2022</v>
      </c>
      <c r="D506" s="2" t="s">
        <v>138</v>
      </c>
      <c r="E506" s="2" t="s">
        <v>139</v>
      </c>
      <c r="F506" s="34">
        <v>44981</v>
      </c>
    </row>
    <row r="507" spans="1:6" x14ac:dyDescent="0.2">
      <c r="A507" s="33" t="s">
        <v>179</v>
      </c>
      <c r="B507" s="2" t="s">
        <v>146</v>
      </c>
      <c r="C507" s="2">
        <v>2022</v>
      </c>
      <c r="D507" s="2" t="s">
        <v>138</v>
      </c>
      <c r="E507" s="2" t="s">
        <v>140</v>
      </c>
      <c r="F507" s="34">
        <v>42736</v>
      </c>
    </row>
    <row r="508" spans="1:6" x14ac:dyDescent="0.2">
      <c r="A508" s="33" t="s">
        <v>179</v>
      </c>
      <c r="B508" s="2" t="s">
        <v>146</v>
      </c>
      <c r="C508" s="2">
        <v>2022</v>
      </c>
      <c r="D508" s="2" t="s">
        <v>138</v>
      </c>
      <c r="E508" s="2" t="s">
        <v>141</v>
      </c>
      <c r="F508" s="34">
        <v>1133</v>
      </c>
    </row>
    <row r="509" spans="1:6" x14ac:dyDescent="0.2">
      <c r="A509" s="33" t="s">
        <v>179</v>
      </c>
      <c r="B509" s="2" t="s">
        <v>146</v>
      </c>
      <c r="C509" s="2">
        <v>2022</v>
      </c>
      <c r="D509" s="2" t="s">
        <v>138</v>
      </c>
      <c r="E509" s="2" t="s">
        <v>142</v>
      </c>
      <c r="F509" s="34">
        <v>744</v>
      </c>
    </row>
    <row r="510" spans="1:6" x14ac:dyDescent="0.2">
      <c r="A510" s="33" t="s">
        <v>179</v>
      </c>
      <c r="B510" s="2" t="s">
        <v>146</v>
      </c>
      <c r="C510" s="2">
        <v>2022</v>
      </c>
      <c r="D510" s="2" t="s">
        <v>138</v>
      </c>
      <c r="E510" s="2" t="s">
        <v>143</v>
      </c>
      <c r="F510" s="34">
        <v>302</v>
      </c>
    </row>
    <row r="511" spans="1:6" x14ac:dyDescent="0.2">
      <c r="A511" s="33" t="s">
        <v>179</v>
      </c>
      <c r="B511" s="2" t="s">
        <v>146</v>
      </c>
      <c r="C511" s="2">
        <v>2022</v>
      </c>
      <c r="D511" s="2" t="s">
        <v>138</v>
      </c>
      <c r="E511" s="2" t="s">
        <v>144</v>
      </c>
      <c r="F511" s="34">
        <v>66</v>
      </c>
    </row>
    <row r="512" spans="1:6" x14ac:dyDescent="0.2">
      <c r="A512" s="33" t="s">
        <v>179</v>
      </c>
      <c r="B512" s="2" t="s">
        <v>147</v>
      </c>
      <c r="C512" s="2">
        <v>2022</v>
      </c>
      <c r="D512" s="2" t="s">
        <v>138</v>
      </c>
      <c r="E512" s="2" t="s">
        <v>139</v>
      </c>
      <c r="F512" s="34">
        <v>153230</v>
      </c>
    </row>
    <row r="513" spans="1:6" x14ac:dyDescent="0.2">
      <c r="A513" s="33" t="s">
        <v>179</v>
      </c>
      <c r="B513" s="2" t="s">
        <v>147</v>
      </c>
      <c r="C513" s="2">
        <v>2022</v>
      </c>
      <c r="D513" s="2" t="s">
        <v>138</v>
      </c>
      <c r="E513" s="2" t="s">
        <v>140</v>
      </c>
      <c r="F513" s="34">
        <v>51960</v>
      </c>
    </row>
    <row r="514" spans="1:6" x14ac:dyDescent="0.2">
      <c r="A514" s="33" t="s">
        <v>179</v>
      </c>
      <c r="B514" s="2" t="s">
        <v>147</v>
      </c>
      <c r="C514" s="2">
        <v>2022</v>
      </c>
      <c r="D514" s="2" t="s">
        <v>138</v>
      </c>
      <c r="E514" s="2" t="s">
        <v>141</v>
      </c>
      <c r="F514" s="34">
        <v>15166</v>
      </c>
    </row>
    <row r="515" spans="1:6" x14ac:dyDescent="0.2">
      <c r="A515" s="33" t="s">
        <v>179</v>
      </c>
      <c r="B515" s="2" t="s">
        <v>147</v>
      </c>
      <c r="C515" s="2">
        <v>2022</v>
      </c>
      <c r="D515" s="2" t="s">
        <v>138</v>
      </c>
      <c r="E515" s="2" t="s">
        <v>142</v>
      </c>
      <c r="F515" s="34">
        <v>22140</v>
      </c>
    </row>
    <row r="516" spans="1:6" x14ac:dyDescent="0.2">
      <c r="A516" s="33" t="s">
        <v>179</v>
      </c>
      <c r="B516" s="2" t="s">
        <v>147</v>
      </c>
      <c r="C516" s="2">
        <v>2022</v>
      </c>
      <c r="D516" s="2" t="s">
        <v>138</v>
      </c>
      <c r="E516" s="2" t="s">
        <v>143</v>
      </c>
      <c r="F516" s="34">
        <v>30713</v>
      </c>
    </row>
    <row r="517" spans="1:6" x14ac:dyDescent="0.2">
      <c r="A517" s="33" t="s">
        <v>179</v>
      </c>
      <c r="B517" s="2" t="s">
        <v>147</v>
      </c>
      <c r="C517" s="2">
        <v>2022</v>
      </c>
      <c r="D517" s="2" t="s">
        <v>138</v>
      </c>
      <c r="E517" s="2" t="s">
        <v>144</v>
      </c>
      <c r="F517" s="34">
        <v>33249</v>
      </c>
    </row>
    <row r="518" spans="1:6" x14ac:dyDescent="0.2">
      <c r="A518" s="33" t="s">
        <v>179</v>
      </c>
      <c r="B518" s="2" t="s">
        <v>149</v>
      </c>
      <c r="C518" s="2">
        <v>2022</v>
      </c>
      <c r="D518" s="2" t="s">
        <v>138</v>
      </c>
      <c r="E518" s="2" t="s">
        <v>139</v>
      </c>
      <c r="F518" s="34">
        <v>3</v>
      </c>
    </row>
    <row r="519" spans="1:6" x14ac:dyDescent="0.2">
      <c r="A519" s="33" t="s">
        <v>179</v>
      </c>
      <c r="B519" s="2" t="s">
        <v>149</v>
      </c>
      <c r="C519" s="2">
        <v>2022</v>
      </c>
      <c r="D519" s="2" t="s">
        <v>138</v>
      </c>
      <c r="E519" s="2" t="s">
        <v>140</v>
      </c>
      <c r="F519" s="34">
        <v>1</v>
      </c>
    </row>
    <row r="520" spans="1:6" x14ac:dyDescent="0.2">
      <c r="A520" s="33" t="s">
        <v>179</v>
      </c>
      <c r="B520" s="2" t="s">
        <v>149</v>
      </c>
      <c r="C520" s="2">
        <v>2022</v>
      </c>
      <c r="D520" s="2" t="s">
        <v>138</v>
      </c>
      <c r="E520" s="2" t="s">
        <v>141</v>
      </c>
      <c r="F520" s="34">
        <v>13</v>
      </c>
    </row>
    <row r="521" spans="1:6" x14ac:dyDescent="0.2">
      <c r="A521" s="33" t="s">
        <v>179</v>
      </c>
      <c r="B521" s="2" t="s">
        <v>149</v>
      </c>
      <c r="C521" s="2">
        <v>2022</v>
      </c>
      <c r="D521" s="2" t="s">
        <v>138</v>
      </c>
      <c r="E521" s="2" t="s">
        <v>142</v>
      </c>
      <c r="F521" s="34">
        <v>30</v>
      </c>
    </row>
    <row r="522" spans="1:6" x14ac:dyDescent="0.2">
      <c r="A522" s="33" t="s">
        <v>179</v>
      </c>
      <c r="B522" s="2" t="s">
        <v>149</v>
      </c>
      <c r="C522" s="2">
        <v>2022</v>
      </c>
      <c r="D522" s="2" t="s">
        <v>138</v>
      </c>
      <c r="E522" s="2" t="s">
        <v>143</v>
      </c>
      <c r="F522" s="34">
        <v>102</v>
      </c>
    </row>
    <row r="523" spans="1:6" x14ac:dyDescent="0.2">
      <c r="A523" s="33" t="s">
        <v>179</v>
      </c>
      <c r="B523" s="2" t="s">
        <v>149</v>
      </c>
      <c r="C523" s="2">
        <v>2022</v>
      </c>
      <c r="D523" s="2" t="s">
        <v>138</v>
      </c>
      <c r="E523" s="2" t="s">
        <v>144</v>
      </c>
      <c r="F523" s="34">
        <v>504</v>
      </c>
    </row>
    <row r="524" spans="1:6" x14ac:dyDescent="0.2">
      <c r="A524" s="33" t="s">
        <v>180</v>
      </c>
      <c r="B524" s="2" t="s">
        <v>146</v>
      </c>
      <c r="C524" s="2">
        <v>2022</v>
      </c>
      <c r="D524" s="2" t="s">
        <v>138</v>
      </c>
      <c r="E524" s="2" t="s">
        <v>139</v>
      </c>
      <c r="F524" s="34">
        <v>455433</v>
      </c>
    </row>
    <row r="525" spans="1:6" x14ac:dyDescent="0.2">
      <c r="A525" s="33" t="s">
        <v>180</v>
      </c>
      <c r="B525" s="2" t="s">
        <v>146</v>
      </c>
      <c r="C525" s="2">
        <v>2022</v>
      </c>
      <c r="D525" s="2" t="s">
        <v>138</v>
      </c>
      <c r="E525" s="2" t="s">
        <v>140</v>
      </c>
      <c r="F525" s="34">
        <v>425134</v>
      </c>
    </row>
    <row r="526" spans="1:6" x14ac:dyDescent="0.2">
      <c r="A526" s="33" t="s">
        <v>180</v>
      </c>
      <c r="B526" s="2" t="s">
        <v>146</v>
      </c>
      <c r="C526" s="2">
        <v>2022</v>
      </c>
      <c r="D526" s="2" t="s">
        <v>138</v>
      </c>
      <c r="E526" s="2" t="s">
        <v>141</v>
      </c>
      <c r="F526" s="34">
        <v>16425</v>
      </c>
    </row>
    <row r="527" spans="1:6" x14ac:dyDescent="0.2">
      <c r="A527" s="33" t="s">
        <v>180</v>
      </c>
      <c r="B527" s="2" t="s">
        <v>146</v>
      </c>
      <c r="C527" s="2">
        <v>2022</v>
      </c>
      <c r="D527" s="2" t="s">
        <v>138</v>
      </c>
      <c r="E527" s="2" t="s">
        <v>142</v>
      </c>
      <c r="F527" s="34">
        <v>9193</v>
      </c>
    </row>
    <row r="528" spans="1:6" x14ac:dyDescent="0.2">
      <c r="A528" s="33" t="s">
        <v>180</v>
      </c>
      <c r="B528" s="2" t="s">
        <v>146</v>
      </c>
      <c r="C528" s="2">
        <v>2022</v>
      </c>
      <c r="D528" s="2" t="s">
        <v>138</v>
      </c>
      <c r="E528" s="2" t="s">
        <v>143</v>
      </c>
      <c r="F528" s="34">
        <v>3895</v>
      </c>
    </row>
    <row r="529" spans="1:6" x14ac:dyDescent="0.2">
      <c r="A529" s="33" t="s">
        <v>180</v>
      </c>
      <c r="B529" s="2" t="s">
        <v>146</v>
      </c>
      <c r="C529" s="2">
        <v>2022</v>
      </c>
      <c r="D529" s="2" t="s">
        <v>138</v>
      </c>
      <c r="E529" s="2" t="s">
        <v>144</v>
      </c>
      <c r="F529" s="34">
        <v>786</v>
      </c>
    </row>
    <row r="530" spans="1:6" x14ac:dyDescent="0.2">
      <c r="A530" s="33" t="s">
        <v>180</v>
      </c>
      <c r="B530" s="2" t="s">
        <v>147</v>
      </c>
      <c r="C530" s="2">
        <v>2022</v>
      </c>
      <c r="D530" s="2" t="s">
        <v>138</v>
      </c>
      <c r="E530" s="2" t="s">
        <v>139</v>
      </c>
      <c r="F530" s="34">
        <v>1954315</v>
      </c>
    </row>
    <row r="531" spans="1:6" x14ac:dyDescent="0.2">
      <c r="A531" s="33" t="s">
        <v>180</v>
      </c>
      <c r="B531" s="2" t="s">
        <v>147</v>
      </c>
      <c r="C531" s="2">
        <v>2022</v>
      </c>
      <c r="D531" s="2" t="s">
        <v>138</v>
      </c>
      <c r="E531" s="2" t="s">
        <v>140</v>
      </c>
      <c r="F531" s="34">
        <v>471557</v>
      </c>
    </row>
    <row r="532" spans="1:6" x14ac:dyDescent="0.2">
      <c r="A532" s="33" t="s">
        <v>180</v>
      </c>
      <c r="B532" s="2" t="s">
        <v>147</v>
      </c>
      <c r="C532" s="2">
        <v>2022</v>
      </c>
      <c r="D532" s="2" t="s">
        <v>138</v>
      </c>
      <c r="E532" s="2" t="s">
        <v>141</v>
      </c>
      <c r="F532" s="34">
        <v>219731</v>
      </c>
    </row>
    <row r="533" spans="1:6" x14ac:dyDescent="0.2">
      <c r="A533" s="33" t="s">
        <v>180</v>
      </c>
      <c r="B533" s="2" t="s">
        <v>147</v>
      </c>
      <c r="C533" s="2">
        <v>2022</v>
      </c>
      <c r="D533" s="2" t="s">
        <v>138</v>
      </c>
      <c r="E533" s="2" t="s">
        <v>142</v>
      </c>
      <c r="F533" s="34">
        <v>271385</v>
      </c>
    </row>
    <row r="534" spans="1:6" x14ac:dyDescent="0.2">
      <c r="A534" s="33" t="s">
        <v>180</v>
      </c>
      <c r="B534" s="2" t="s">
        <v>147</v>
      </c>
      <c r="C534" s="2">
        <v>2022</v>
      </c>
      <c r="D534" s="2" t="s">
        <v>138</v>
      </c>
      <c r="E534" s="2" t="s">
        <v>143</v>
      </c>
      <c r="F534" s="34">
        <v>373743</v>
      </c>
    </row>
    <row r="535" spans="1:6" x14ac:dyDescent="0.2">
      <c r="A535" s="33" t="s">
        <v>180</v>
      </c>
      <c r="B535" s="2" t="s">
        <v>147</v>
      </c>
      <c r="C535" s="2">
        <v>2022</v>
      </c>
      <c r="D535" s="2" t="s">
        <v>138</v>
      </c>
      <c r="E535" s="2" t="s">
        <v>144</v>
      </c>
      <c r="F535" s="34">
        <v>617899</v>
      </c>
    </row>
    <row r="536" spans="1:6" x14ac:dyDescent="0.2">
      <c r="A536" s="33" t="s">
        <v>180</v>
      </c>
      <c r="B536" s="2" t="s">
        <v>149</v>
      </c>
      <c r="C536" s="2">
        <v>2022</v>
      </c>
      <c r="D536" s="2" t="s">
        <v>138</v>
      </c>
      <c r="E536" s="2" t="s">
        <v>139</v>
      </c>
      <c r="F536" s="34">
        <v>4</v>
      </c>
    </row>
    <row r="537" spans="1:6" x14ac:dyDescent="0.2">
      <c r="A537" s="33" t="s">
        <v>180</v>
      </c>
      <c r="B537" s="2" t="s">
        <v>149</v>
      </c>
      <c r="C537" s="2">
        <v>2022</v>
      </c>
      <c r="D537" s="2" t="s">
        <v>138</v>
      </c>
      <c r="E537" s="2" t="s">
        <v>140</v>
      </c>
      <c r="F537" s="34">
        <v>1</v>
      </c>
    </row>
    <row r="538" spans="1:6" x14ac:dyDescent="0.2">
      <c r="A538" s="33" t="s">
        <v>180</v>
      </c>
      <c r="B538" s="2" t="s">
        <v>149</v>
      </c>
      <c r="C538" s="2">
        <v>2022</v>
      </c>
      <c r="D538" s="2" t="s">
        <v>138</v>
      </c>
      <c r="E538" s="2" t="s">
        <v>141</v>
      </c>
      <c r="F538" s="34">
        <v>13</v>
      </c>
    </row>
    <row r="539" spans="1:6" x14ac:dyDescent="0.2">
      <c r="A539" s="33" t="s">
        <v>180</v>
      </c>
      <c r="B539" s="2" t="s">
        <v>149</v>
      </c>
      <c r="C539" s="2">
        <v>2022</v>
      </c>
      <c r="D539" s="2" t="s">
        <v>138</v>
      </c>
      <c r="E539" s="2" t="s">
        <v>142</v>
      </c>
      <c r="F539" s="34">
        <v>30</v>
      </c>
    </row>
    <row r="540" spans="1:6" x14ac:dyDescent="0.2">
      <c r="A540" s="33" t="s">
        <v>180</v>
      </c>
      <c r="B540" s="2" t="s">
        <v>149</v>
      </c>
      <c r="C540" s="2">
        <v>2022</v>
      </c>
      <c r="D540" s="2" t="s">
        <v>138</v>
      </c>
      <c r="E540" s="2" t="s">
        <v>143</v>
      </c>
      <c r="F540" s="34">
        <v>96</v>
      </c>
    </row>
    <row r="541" spans="1:6" x14ac:dyDescent="0.2">
      <c r="A541" s="33" t="s">
        <v>180</v>
      </c>
      <c r="B541" s="2" t="s">
        <v>149</v>
      </c>
      <c r="C541" s="2">
        <v>2022</v>
      </c>
      <c r="D541" s="2" t="s">
        <v>138</v>
      </c>
      <c r="E541" s="2" t="s">
        <v>144</v>
      </c>
      <c r="F541" s="34">
        <v>786</v>
      </c>
    </row>
    <row r="542" spans="1:6" x14ac:dyDescent="0.2">
      <c r="A542" s="33" t="s">
        <v>181</v>
      </c>
      <c r="B542" s="2" t="s">
        <v>146</v>
      </c>
      <c r="C542" s="2">
        <v>2022</v>
      </c>
      <c r="D542" s="2" t="s">
        <v>138</v>
      </c>
      <c r="E542" s="2" t="s">
        <v>139</v>
      </c>
      <c r="F542" s="34">
        <v>175892</v>
      </c>
    </row>
    <row r="543" spans="1:6" x14ac:dyDescent="0.2">
      <c r="A543" s="33" t="s">
        <v>181</v>
      </c>
      <c r="B543" s="2" t="s">
        <v>146</v>
      </c>
      <c r="C543" s="2">
        <v>2022</v>
      </c>
      <c r="D543" s="2" t="s">
        <v>138</v>
      </c>
      <c r="E543" s="2" t="s">
        <v>140</v>
      </c>
      <c r="F543" s="34">
        <v>105366</v>
      </c>
    </row>
    <row r="544" spans="1:6" x14ac:dyDescent="0.2">
      <c r="A544" s="33" t="s">
        <v>181</v>
      </c>
      <c r="B544" s="2" t="s">
        <v>146</v>
      </c>
      <c r="C544" s="2">
        <v>2022</v>
      </c>
      <c r="D544" s="2" t="s">
        <v>138</v>
      </c>
      <c r="E544" s="2" t="s">
        <v>141</v>
      </c>
      <c r="F544" s="34">
        <v>28438</v>
      </c>
    </row>
    <row r="545" spans="1:6" x14ac:dyDescent="0.2">
      <c r="A545" s="33" t="s">
        <v>181</v>
      </c>
      <c r="B545" s="2" t="s">
        <v>146</v>
      </c>
      <c r="C545" s="2">
        <v>2022</v>
      </c>
      <c r="D545" s="2" t="s">
        <v>138</v>
      </c>
      <c r="E545" s="2" t="s">
        <v>142</v>
      </c>
      <c r="F545" s="34">
        <v>15590</v>
      </c>
    </row>
    <row r="546" spans="1:6" x14ac:dyDescent="0.2">
      <c r="A546" s="33" t="s">
        <v>181</v>
      </c>
      <c r="B546" s="2" t="s">
        <v>146</v>
      </c>
      <c r="C546" s="2">
        <v>2022</v>
      </c>
      <c r="D546" s="2" t="s">
        <v>138</v>
      </c>
      <c r="E546" s="2" t="s">
        <v>143</v>
      </c>
      <c r="F546" s="34">
        <v>7949</v>
      </c>
    </row>
    <row r="547" spans="1:6" x14ac:dyDescent="0.2">
      <c r="A547" s="33" t="s">
        <v>181</v>
      </c>
      <c r="B547" s="2" t="s">
        <v>146</v>
      </c>
      <c r="C547" s="2">
        <v>2022</v>
      </c>
      <c r="D547" s="2" t="s">
        <v>138</v>
      </c>
      <c r="E547" s="2" t="s">
        <v>144</v>
      </c>
      <c r="F547" s="34">
        <v>1351</v>
      </c>
    </row>
    <row r="548" spans="1:6" x14ac:dyDescent="0.2">
      <c r="A548" s="33" t="s">
        <v>181</v>
      </c>
      <c r="B548" s="2" t="s">
        <v>147</v>
      </c>
      <c r="C548" s="2">
        <v>2022</v>
      </c>
      <c r="D548" s="2" t="s">
        <v>138</v>
      </c>
      <c r="E548" s="2" t="s">
        <v>139</v>
      </c>
      <c r="F548" s="34">
        <v>3562573</v>
      </c>
    </row>
    <row r="549" spans="1:6" x14ac:dyDescent="0.2">
      <c r="A549" s="33" t="s">
        <v>181</v>
      </c>
      <c r="B549" s="2" t="s">
        <v>147</v>
      </c>
      <c r="C549" s="2">
        <v>2022</v>
      </c>
      <c r="D549" s="2" t="s">
        <v>138</v>
      </c>
      <c r="E549" s="2" t="s">
        <v>140</v>
      </c>
      <c r="F549" s="34">
        <v>520355</v>
      </c>
    </row>
    <row r="550" spans="1:6" x14ac:dyDescent="0.2">
      <c r="A550" s="33" t="s">
        <v>181</v>
      </c>
      <c r="B550" s="2" t="s">
        <v>147</v>
      </c>
      <c r="C550" s="2">
        <v>2022</v>
      </c>
      <c r="D550" s="2" t="s">
        <v>138</v>
      </c>
      <c r="E550" s="2" t="s">
        <v>141</v>
      </c>
      <c r="F550" s="34">
        <v>379455</v>
      </c>
    </row>
    <row r="551" spans="1:6" x14ac:dyDescent="0.2">
      <c r="A551" s="33" t="s">
        <v>181</v>
      </c>
      <c r="B551" s="2" t="s">
        <v>147</v>
      </c>
      <c r="C551" s="2">
        <v>2022</v>
      </c>
      <c r="D551" s="2" t="s">
        <v>138</v>
      </c>
      <c r="E551" s="2" t="s">
        <v>142</v>
      </c>
      <c r="F551" s="34">
        <v>465460</v>
      </c>
    </row>
    <row r="552" spans="1:6" x14ac:dyDescent="0.2">
      <c r="A552" s="33" t="s">
        <v>181</v>
      </c>
      <c r="B552" s="2" t="s">
        <v>147</v>
      </c>
      <c r="C552" s="2">
        <v>2022</v>
      </c>
      <c r="D552" s="2" t="s">
        <v>138</v>
      </c>
      <c r="E552" s="2" t="s">
        <v>143</v>
      </c>
      <c r="F552" s="34">
        <v>792735</v>
      </c>
    </row>
    <row r="553" spans="1:6" x14ac:dyDescent="0.2">
      <c r="A553" s="33" t="s">
        <v>181</v>
      </c>
      <c r="B553" s="2" t="s">
        <v>147</v>
      </c>
      <c r="C553" s="2">
        <v>2022</v>
      </c>
      <c r="D553" s="2" t="s">
        <v>138</v>
      </c>
      <c r="E553" s="2" t="s">
        <v>144</v>
      </c>
      <c r="F553" s="34">
        <v>1133219</v>
      </c>
    </row>
    <row r="554" spans="1:6" x14ac:dyDescent="0.2">
      <c r="A554" s="33" t="s">
        <v>181</v>
      </c>
      <c r="B554" s="2" t="s">
        <v>149</v>
      </c>
      <c r="C554" s="2">
        <v>2022</v>
      </c>
      <c r="D554" s="2" t="s">
        <v>138</v>
      </c>
      <c r="E554" s="2" t="s">
        <v>139</v>
      </c>
      <c r="F554" s="34">
        <v>20</v>
      </c>
    </row>
    <row r="555" spans="1:6" x14ac:dyDescent="0.2">
      <c r="A555" s="33" t="s">
        <v>181</v>
      </c>
      <c r="B555" s="2" t="s">
        <v>149</v>
      </c>
      <c r="C555" s="2">
        <v>2022</v>
      </c>
      <c r="D555" s="2" t="s">
        <v>138</v>
      </c>
      <c r="E555" s="2" t="s">
        <v>140</v>
      </c>
      <c r="F555" s="34">
        <v>5</v>
      </c>
    </row>
    <row r="556" spans="1:6" x14ac:dyDescent="0.2">
      <c r="A556" s="33" t="s">
        <v>181</v>
      </c>
      <c r="B556" s="2" t="s">
        <v>149</v>
      </c>
      <c r="C556" s="2">
        <v>2022</v>
      </c>
      <c r="D556" s="2" t="s">
        <v>138</v>
      </c>
      <c r="E556" s="2" t="s">
        <v>141</v>
      </c>
      <c r="F556" s="34">
        <v>13</v>
      </c>
    </row>
    <row r="557" spans="1:6" x14ac:dyDescent="0.2">
      <c r="A557" s="33" t="s">
        <v>181</v>
      </c>
      <c r="B557" s="2" t="s">
        <v>149</v>
      </c>
      <c r="C557" s="2">
        <v>2022</v>
      </c>
      <c r="D557" s="2" t="s">
        <v>138</v>
      </c>
      <c r="E557" s="2" t="s">
        <v>142</v>
      </c>
      <c r="F557" s="34">
        <v>30</v>
      </c>
    </row>
    <row r="558" spans="1:6" x14ac:dyDescent="0.2">
      <c r="A558" s="33" t="s">
        <v>181</v>
      </c>
      <c r="B558" s="2" t="s">
        <v>149</v>
      </c>
      <c r="C558" s="2">
        <v>2022</v>
      </c>
      <c r="D558" s="2" t="s">
        <v>138</v>
      </c>
      <c r="E558" s="2" t="s">
        <v>143</v>
      </c>
      <c r="F558" s="34">
        <v>100</v>
      </c>
    </row>
    <row r="559" spans="1:6" x14ac:dyDescent="0.2">
      <c r="A559" s="35" t="s">
        <v>181</v>
      </c>
      <c r="B559" s="36" t="s">
        <v>149</v>
      </c>
      <c r="C559" s="36">
        <v>2022</v>
      </c>
      <c r="D559" s="36" t="s">
        <v>138</v>
      </c>
      <c r="E559" s="36" t="s">
        <v>144</v>
      </c>
      <c r="F559" s="37">
        <v>839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ACB3C-BFD1-A247-9314-45DBC1140AAD}">
  <dimension ref="A5:I80"/>
  <sheetViews>
    <sheetView showGridLines="0" topLeftCell="A45" zoomScaleNormal="100" workbookViewId="0">
      <selection activeCell="D80" sqref="D80"/>
    </sheetView>
  </sheetViews>
  <sheetFormatPr baseColWidth="10" defaultColWidth="55.6640625" defaultRowHeight="14" x14ac:dyDescent="0.2"/>
  <cols>
    <col min="1" max="1" width="56.6640625" style="6" bestFit="1" customWidth="1"/>
    <col min="2" max="2" width="15" style="6" bestFit="1" customWidth="1"/>
    <col min="3" max="7" width="48.5" style="6" bestFit="1" customWidth="1"/>
    <col min="8" max="16384" width="55.6640625" style="6"/>
  </cols>
  <sheetData>
    <row r="5" spans="1:9" x14ac:dyDescent="0.15">
      <c r="A5" s="3" t="s">
        <v>193</v>
      </c>
      <c r="B5" s="4"/>
      <c r="C5" s="3" t="s">
        <v>187</v>
      </c>
      <c r="D5" s="3" t="s">
        <v>188</v>
      </c>
      <c r="E5" s="3" t="s">
        <v>190</v>
      </c>
      <c r="F5" s="3" t="s">
        <v>191</v>
      </c>
      <c r="G5" s="4"/>
      <c r="H5" s="5"/>
      <c r="I5" s="5"/>
    </row>
    <row r="6" spans="1:9" x14ac:dyDescent="0.15">
      <c r="A6" s="4"/>
      <c r="B6" s="4"/>
      <c r="C6" s="4">
        <v>2022</v>
      </c>
      <c r="D6" s="4"/>
      <c r="E6" s="4"/>
      <c r="F6" s="4"/>
      <c r="G6" s="4"/>
      <c r="H6" s="5"/>
      <c r="I6" s="5"/>
    </row>
    <row r="7" spans="1:9" ht="45" x14ac:dyDescent="0.15">
      <c r="A7" s="4"/>
      <c r="B7" s="4"/>
      <c r="C7" s="7" t="s">
        <v>138</v>
      </c>
      <c r="D7" s="7"/>
      <c r="E7" s="7"/>
      <c r="F7" s="7"/>
      <c r="G7" s="7"/>
      <c r="H7" s="5"/>
      <c r="I7" s="5"/>
    </row>
    <row r="8" spans="1:9" x14ac:dyDescent="0.15">
      <c r="A8" s="4"/>
      <c r="B8" s="4"/>
      <c r="C8" s="4" t="s">
        <v>146</v>
      </c>
      <c r="D8" s="4"/>
      <c r="E8" s="4"/>
      <c r="F8" s="4"/>
      <c r="G8" s="4"/>
      <c r="H8" s="5"/>
      <c r="I8" s="5"/>
    </row>
    <row r="9" spans="1:9" x14ac:dyDescent="0.15">
      <c r="A9" s="3" t="s">
        <v>206</v>
      </c>
      <c r="B9" s="3" t="s">
        <v>189</v>
      </c>
      <c r="C9" s="4" t="s">
        <v>140</v>
      </c>
      <c r="D9" s="4" t="s">
        <v>195</v>
      </c>
      <c r="E9" s="4" t="s">
        <v>143</v>
      </c>
      <c r="F9" s="4" t="s">
        <v>144</v>
      </c>
      <c r="G9" s="4" t="s">
        <v>139</v>
      </c>
      <c r="H9" s="5"/>
      <c r="I9" s="5"/>
    </row>
    <row r="10" spans="1:9" x14ac:dyDescent="0.15">
      <c r="A10" s="4" t="s">
        <v>194</v>
      </c>
      <c r="B10" s="4" t="s">
        <v>169</v>
      </c>
      <c r="C10" s="8">
        <v>535128</v>
      </c>
      <c r="D10" s="8">
        <v>40986</v>
      </c>
      <c r="E10" s="8">
        <v>6352</v>
      </c>
      <c r="F10" s="8">
        <v>1481</v>
      </c>
      <c r="G10" s="8">
        <v>583947</v>
      </c>
      <c r="H10" s="5"/>
      <c r="I10" s="5"/>
    </row>
    <row r="11" spans="1:9" x14ac:dyDescent="0.15">
      <c r="A11" s="4"/>
      <c r="B11" s="4" t="s">
        <v>150</v>
      </c>
      <c r="C11" s="8">
        <v>853531</v>
      </c>
      <c r="D11" s="8">
        <v>28155</v>
      </c>
      <c r="E11" s="8">
        <v>5747</v>
      </c>
      <c r="F11" s="8">
        <v>1492</v>
      </c>
      <c r="G11" s="8">
        <v>888925</v>
      </c>
      <c r="H11" s="5"/>
      <c r="I11" s="5"/>
    </row>
    <row r="12" spans="1:9" x14ac:dyDescent="0.15">
      <c r="A12" s="4"/>
      <c r="B12" s="4" t="s">
        <v>153</v>
      </c>
      <c r="C12" s="8">
        <v>348601</v>
      </c>
      <c r="D12" s="8">
        <v>25860</v>
      </c>
      <c r="E12" s="8">
        <v>4855</v>
      </c>
      <c r="F12" s="8">
        <v>892</v>
      </c>
      <c r="G12" s="8">
        <v>380208</v>
      </c>
      <c r="H12" s="5"/>
      <c r="I12" s="5"/>
    </row>
    <row r="13" spans="1:9" x14ac:dyDescent="0.15">
      <c r="A13" s="4"/>
      <c r="B13" s="4" t="s">
        <v>177</v>
      </c>
      <c r="C13" s="8">
        <v>419735</v>
      </c>
      <c r="D13" s="8">
        <v>18212</v>
      </c>
      <c r="E13" s="8">
        <v>3557</v>
      </c>
      <c r="F13" s="8">
        <v>760</v>
      </c>
      <c r="G13" s="8">
        <v>442264</v>
      </c>
      <c r="H13" s="5"/>
      <c r="I13" s="5"/>
    </row>
    <row r="14" spans="1:9" x14ac:dyDescent="0.15">
      <c r="A14" s="4"/>
      <c r="B14" s="4" t="s">
        <v>159</v>
      </c>
      <c r="C14" s="8">
        <v>4718929</v>
      </c>
      <c r="D14" s="8">
        <v>157058</v>
      </c>
      <c r="E14" s="8">
        <v>24998</v>
      </c>
      <c r="F14" s="8">
        <v>5987</v>
      </c>
      <c r="G14" s="8">
        <v>4906972</v>
      </c>
      <c r="H14" s="5"/>
      <c r="I14" s="5"/>
    </row>
    <row r="15" spans="1:9" x14ac:dyDescent="0.15">
      <c r="A15" s="4"/>
      <c r="B15" s="4" t="s">
        <v>154</v>
      </c>
      <c r="C15" s="8">
        <v>2652848</v>
      </c>
      <c r="D15" s="8">
        <v>429906</v>
      </c>
      <c r="E15" s="8">
        <v>62701</v>
      </c>
      <c r="F15" s="8">
        <v>14260</v>
      </c>
      <c r="G15" s="8">
        <v>3159716</v>
      </c>
      <c r="H15" s="5"/>
      <c r="I15" s="5"/>
    </row>
    <row r="16" spans="1:9" x14ac:dyDescent="0.15">
      <c r="A16" s="4"/>
      <c r="B16" s="4" t="s">
        <v>157</v>
      </c>
      <c r="C16" s="8">
        <v>864934</v>
      </c>
      <c r="D16" s="8">
        <v>46909</v>
      </c>
      <c r="E16" s="8">
        <v>4942</v>
      </c>
      <c r="F16" s="8">
        <v>656</v>
      </c>
      <c r="G16" s="8">
        <v>917441</v>
      </c>
      <c r="H16" s="5"/>
      <c r="I16" s="5"/>
    </row>
    <row r="17" spans="1:9" x14ac:dyDescent="0.15">
      <c r="A17" s="4"/>
      <c r="B17" s="4" t="s">
        <v>156</v>
      </c>
      <c r="C17" s="8">
        <v>359728</v>
      </c>
      <c r="D17" s="8">
        <v>24451</v>
      </c>
      <c r="E17" s="8">
        <v>4589</v>
      </c>
      <c r="F17" s="8">
        <v>886</v>
      </c>
      <c r="G17" s="8">
        <v>389654</v>
      </c>
      <c r="H17" s="5"/>
      <c r="I17" s="5"/>
    </row>
    <row r="18" spans="1:9" x14ac:dyDescent="0.15">
      <c r="A18" s="4"/>
      <c r="B18" s="4" t="s">
        <v>161</v>
      </c>
      <c r="C18" s="8">
        <v>4357946</v>
      </c>
      <c r="D18" s="8">
        <v>199549</v>
      </c>
      <c r="E18" s="8">
        <v>25207</v>
      </c>
      <c r="F18" s="8">
        <v>4506</v>
      </c>
      <c r="G18" s="8">
        <v>4587208</v>
      </c>
      <c r="H18" s="5"/>
      <c r="I18" s="5"/>
    </row>
    <row r="19" spans="1:9" x14ac:dyDescent="0.15">
      <c r="A19" s="4"/>
      <c r="B19" s="4" t="s">
        <v>165</v>
      </c>
      <c r="C19" s="8">
        <v>41525</v>
      </c>
      <c r="D19" s="8">
        <v>4410</v>
      </c>
      <c r="E19" s="8">
        <v>929</v>
      </c>
      <c r="F19" s="8">
        <v>244</v>
      </c>
      <c r="G19" s="8">
        <v>47108</v>
      </c>
      <c r="H19" s="5"/>
      <c r="I19" s="5"/>
    </row>
    <row r="20" spans="1:9" x14ac:dyDescent="0.15">
      <c r="A20" s="4"/>
      <c r="B20" s="4" t="s">
        <v>168</v>
      </c>
      <c r="C20" s="8">
        <v>2137686</v>
      </c>
      <c r="D20" s="8">
        <v>53246</v>
      </c>
      <c r="E20" s="8">
        <v>10721</v>
      </c>
      <c r="F20" s="8">
        <v>2628</v>
      </c>
      <c r="G20" s="8">
        <v>2204281</v>
      </c>
      <c r="H20" s="5"/>
      <c r="I20" s="5"/>
    </row>
    <row r="21" spans="1:9" x14ac:dyDescent="0.15">
      <c r="A21" s="4"/>
      <c r="B21" s="4" t="s">
        <v>171</v>
      </c>
      <c r="C21" s="8">
        <v>1277339</v>
      </c>
      <c r="D21" s="8">
        <v>43662</v>
      </c>
      <c r="E21" s="8">
        <v>7045</v>
      </c>
      <c r="F21" s="8">
        <v>1129</v>
      </c>
      <c r="G21" s="8">
        <v>1329175</v>
      </c>
      <c r="H21" s="5"/>
      <c r="I21" s="5"/>
    </row>
    <row r="22" spans="1:9" x14ac:dyDescent="0.15">
      <c r="A22" s="4"/>
      <c r="B22" s="4" t="s">
        <v>158</v>
      </c>
      <c r="C22" s="8">
        <v>3269522</v>
      </c>
      <c r="D22" s="8">
        <v>155236</v>
      </c>
      <c r="E22" s="8">
        <v>21779</v>
      </c>
      <c r="F22" s="8">
        <v>4677</v>
      </c>
      <c r="G22" s="8">
        <v>3451215</v>
      </c>
      <c r="H22" s="5"/>
      <c r="I22" s="5"/>
    </row>
    <row r="23" spans="1:9" x14ac:dyDescent="0.15">
      <c r="A23" s="4"/>
      <c r="B23" s="4" t="s">
        <v>178</v>
      </c>
      <c r="C23" s="8">
        <v>793255</v>
      </c>
      <c r="D23" s="8">
        <v>34243</v>
      </c>
      <c r="E23" s="8">
        <v>6469</v>
      </c>
      <c r="F23" s="8">
        <v>1576</v>
      </c>
      <c r="G23" s="8">
        <v>835543</v>
      </c>
      <c r="H23" s="5"/>
      <c r="I23" s="5"/>
    </row>
    <row r="24" spans="1:9" x14ac:dyDescent="0.15">
      <c r="A24" s="4" t="s">
        <v>194</v>
      </c>
      <c r="B24" s="4"/>
      <c r="C24" s="8">
        <v>22630707</v>
      </c>
      <c r="D24" s="8">
        <v>1261883</v>
      </c>
      <c r="E24" s="8">
        <v>189891</v>
      </c>
      <c r="F24" s="8">
        <v>41174</v>
      </c>
      <c r="G24" s="8">
        <v>24123657</v>
      </c>
      <c r="H24" s="5"/>
      <c r="I24" s="5"/>
    </row>
    <row r="28" spans="1:9" x14ac:dyDescent="0.15">
      <c r="A28" s="3" t="s">
        <v>193</v>
      </c>
      <c r="B28" s="4"/>
      <c r="C28" s="3" t="s">
        <v>187</v>
      </c>
      <c r="D28" s="3" t="s">
        <v>188</v>
      </c>
      <c r="E28" s="3" t="s">
        <v>190</v>
      </c>
      <c r="F28" s="3" t="s">
        <v>191</v>
      </c>
      <c r="G28" s="4"/>
      <c r="H28" s="5"/>
      <c r="I28" s="5"/>
    </row>
    <row r="29" spans="1:9" x14ac:dyDescent="0.15">
      <c r="A29" s="4"/>
      <c r="B29" s="4"/>
      <c r="C29" s="4">
        <v>2022</v>
      </c>
      <c r="D29" s="4"/>
      <c r="E29" s="4"/>
      <c r="F29" s="4"/>
      <c r="G29" s="4"/>
      <c r="H29" s="5"/>
      <c r="I29" s="5"/>
    </row>
    <row r="30" spans="1:9" ht="45" x14ac:dyDescent="0.15">
      <c r="A30" s="4"/>
      <c r="B30" s="4"/>
      <c r="C30" s="7" t="s">
        <v>138</v>
      </c>
      <c r="D30" s="7"/>
      <c r="E30" s="7"/>
      <c r="F30" s="7"/>
      <c r="G30" s="7"/>
      <c r="H30" s="5"/>
      <c r="I30" s="5"/>
    </row>
    <row r="31" spans="1:9" x14ac:dyDescent="0.15">
      <c r="A31" s="4"/>
      <c r="B31" s="4"/>
      <c r="C31" s="4" t="s">
        <v>147</v>
      </c>
      <c r="D31" s="4"/>
      <c r="E31" s="4"/>
      <c r="F31" s="4"/>
      <c r="G31" s="4"/>
      <c r="H31" s="5"/>
      <c r="I31" s="5"/>
    </row>
    <row r="32" spans="1:9" x14ac:dyDescent="0.15">
      <c r="A32" s="3" t="s">
        <v>206</v>
      </c>
      <c r="B32" s="3" t="s">
        <v>189</v>
      </c>
      <c r="C32" s="4" t="s">
        <v>140</v>
      </c>
      <c r="D32" s="4" t="s">
        <v>195</v>
      </c>
      <c r="E32" s="4" t="s">
        <v>143</v>
      </c>
      <c r="F32" s="4" t="s">
        <v>144</v>
      </c>
      <c r="G32" s="4" t="s">
        <v>139</v>
      </c>
      <c r="H32" s="5"/>
      <c r="I32" s="5"/>
    </row>
    <row r="33" spans="1:9" x14ac:dyDescent="0.15">
      <c r="A33" s="4" t="s">
        <v>194</v>
      </c>
      <c r="B33" s="4" t="s">
        <v>169</v>
      </c>
      <c r="C33" s="8">
        <v>1048870</v>
      </c>
      <c r="D33" s="8">
        <v>776833</v>
      </c>
      <c r="E33" s="8">
        <v>634196</v>
      </c>
      <c r="F33" s="8">
        <v>1291139</v>
      </c>
      <c r="G33" s="8">
        <v>3751038</v>
      </c>
      <c r="H33" s="5"/>
      <c r="I33" s="5"/>
    </row>
    <row r="34" spans="1:9" x14ac:dyDescent="0.15">
      <c r="A34" s="4"/>
      <c r="B34" s="4" t="s">
        <v>150</v>
      </c>
      <c r="C34" s="8">
        <v>1228041</v>
      </c>
      <c r="D34" s="8">
        <v>556029</v>
      </c>
      <c r="E34" s="8">
        <v>584303</v>
      </c>
      <c r="F34" s="8">
        <v>1515389</v>
      </c>
      <c r="G34" s="8">
        <v>3883762</v>
      </c>
      <c r="H34" s="5"/>
      <c r="I34" s="5"/>
    </row>
    <row r="35" spans="1:9" x14ac:dyDescent="0.15">
      <c r="A35" s="4"/>
      <c r="B35" s="4" t="s">
        <v>153</v>
      </c>
      <c r="C35" s="8">
        <v>442856</v>
      </c>
      <c r="D35" s="8">
        <v>516174</v>
      </c>
      <c r="E35" s="8">
        <v>471682</v>
      </c>
      <c r="F35" s="8">
        <v>786888</v>
      </c>
      <c r="G35" s="8">
        <v>2217600</v>
      </c>
      <c r="H35" s="5"/>
      <c r="I35" s="5"/>
    </row>
    <row r="36" spans="1:9" x14ac:dyDescent="0.15">
      <c r="A36" s="4"/>
      <c r="B36" s="4" t="s">
        <v>177</v>
      </c>
      <c r="C36" s="8">
        <v>409250</v>
      </c>
      <c r="D36" s="8">
        <v>369266</v>
      </c>
      <c r="E36" s="8">
        <v>347826</v>
      </c>
      <c r="F36" s="8">
        <v>638921</v>
      </c>
      <c r="G36" s="8">
        <v>1765262</v>
      </c>
      <c r="H36" s="5"/>
      <c r="I36" s="5"/>
    </row>
    <row r="37" spans="1:9" x14ac:dyDescent="0.15">
      <c r="A37" s="4"/>
      <c r="B37" s="4" t="s">
        <v>159</v>
      </c>
      <c r="C37" s="8">
        <v>5541957</v>
      </c>
      <c r="D37" s="8">
        <v>3046264</v>
      </c>
      <c r="E37" s="8">
        <v>2492885</v>
      </c>
      <c r="F37" s="8">
        <v>9397745</v>
      </c>
      <c r="G37" s="8">
        <v>20478850</v>
      </c>
      <c r="H37" s="5"/>
      <c r="I37" s="5"/>
    </row>
    <row r="38" spans="1:9" x14ac:dyDescent="0.15">
      <c r="A38" s="4"/>
      <c r="B38" s="4" t="s">
        <v>154</v>
      </c>
      <c r="C38" s="8">
        <v>7802203</v>
      </c>
      <c r="D38" s="8">
        <v>7931151</v>
      </c>
      <c r="E38" s="8">
        <v>6132076</v>
      </c>
      <c r="F38" s="8">
        <v>16850364</v>
      </c>
      <c r="G38" s="8">
        <v>38715794</v>
      </c>
      <c r="H38" s="5"/>
      <c r="I38" s="5"/>
    </row>
    <row r="39" spans="1:9" x14ac:dyDescent="0.15">
      <c r="A39" s="4"/>
      <c r="B39" s="4" t="s">
        <v>157</v>
      </c>
      <c r="C39" s="8">
        <v>1511684</v>
      </c>
      <c r="D39" s="8">
        <v>867596</v>
      </c>
      <c r="E39" s="8">
        <v>461859</v>
      </c>
      <c r="F39" s="8">
        <v>566915</v>
      </c>
      <c r="G39" s="8">
        <v>3408054</v>
      </c>
      <c r="H39" s="5"/>
      <c r="I39" s="5"/>
    </row>
    <row r="40" spans="1:9" x14ac:dyDescent="0.15">
      <c r="A40" s="4"/>
      <c r="B40" s="4" t="s">
        <v>156</v>
      </c>
      <c r="C40" s="8">
        <v>616986</v>
      </c>
      <c r="D40" s="8">
        <v>486305</v>
      </c>
      <c r="E40" s="8">
        <v>453709</v>
      </c>
      <c r="F40" s="8">
        <v>735598</v>
      </c>
      <c r="G40" s="8">
        <v>2292598</v>
      </c>
      <c r="H40" s="5"/>
      <c r="I40" s="5"/>
    </row>
    <row r="41" spans="1:9" x14ac:dyDescent="0.15">
      <c r="A41" s="4"/>
      <c r="B41" s="4" t="s">
        <v>161</v>
      </c>
      <c r="C41" s="8">
        <v>7613951</v>
      </c>
      <c r="D41" s="8">
        <v>3584787</v>
      </c>
      <c r="E41" s="8">
        <v>2462076</v>
      </c>
      <c r="F41" s="8">
        <v>4542073</v>
      </c>
      <c r="G41" s="8">
        <v>18202887</v>
      </c>
      <c r="H41" s="5"/>
      <c r="I41" s="5"/>
    </row>
    <row r="42" spans="1:9" x14ac:dyDescent="0.15">
      <c r="A42" s="4"/>
      <c r="B42" s="4" t="s">
        <v>165</v>
      </c>
      <c r="C42" s="8">
        <v>64966</v>
      </c>
      <c r="D42" s="8">
        <v>87614</v>
      </c>
      <c r="E42" s="8">
        <v>93623</v>
      </c>
      <c r="F42" s="8">
        <v>147552</v>
      </c>
      <c r="G42" s="8">
        <v>393755</v>
      </c>
      <c r="H42" s="5"/>
      <c r="I42" s="5"/>
    </row>
    <row r="43" spans="1:9" x14ac:dyDescent="0.15">
      <c r="A43" s="4"/>
      <c r="B43" s="4" t="s">
        <v>168</v>
      </c>
      <c r="C43" s="8">
        <v>2436762</v>
      </c>
      <c r="D43" s="8">
        <v>1377948</v>
      </c>
      <c r="E43" s="8">
        <v>1327855</v>
      </c>
      <c r="F43" s="8">
        <v>3419839</v>
      </c>
      <c r="G43" s="8">
        <v>8562407</v>
      </c>
      <c r="H43" s="5"/>
      <c r="I43" s="5"/>
    </row>
    <row r="44" spans="1:9" x14ac:dyDescent="0.15">
      <c r="A44" s="4"/>
      <c r="B44" s="4" t="s">
        <v>171</v>
      </c>
      <c r="C44" s="8">
        <v>1860710</v>
      </c>
      <c r="D44" s="8">
        <v>839179</v>
      </c>
      <c r="E44" s="8">
        <v>0</v>
      </c>
      <c r="F44" s="8">
        <v>0</v>
      </c>
      <c r="G44" s="8">
        <v>4362436</v>
      </c>
      <c r="H44" s="5"/>
      <c r="I44" s="5"/>
    </row>
    <row r="45" spans="1:9" x14ac:dyDescent="0.15">
      <c r="A45" s="4"/>
      <c r="B45" s="4" t="s">
        <v>158</v>
      </c>
      <c r="C45" s="8">
        <v>5293192</v>
      </c>
      <c r="D45" s="8">
        <v>2855919</v>
      </c>
      <c r="E45" s="8">
        <v>2148263</v>
      </c>
      <c r="F45" s="8">
        <v>5262035</v>
      </c>
      <c r="G45" s="8">
        <v>15559404</v>
      </c>
      <c r="H45" s="5"/>
      <c r="I45" s="5"/>
    </row>
    <row r="46" spans="1:9" x14ac:dyDescent="0.15">
      <c r="A46" s="4"/>
      <c r="B46" s="4" t="s">
        <v>178</v>
      </c>
      <c r="C46" s="8">
        <v>936677</v>
      </c>
      <c r="D46" s="8">
        <v>667125</v>
      </c>
      <c r="E46" s="8">
        <v>651301</v>
      </c>
      <c r="F46" s="8">
        <v>1662969</v>
      </c>
      <c r="G46" s="8">
        <v>3918072</v>
      </c>
      <c r="H46" s="5"/>
      <c r="I46" s="5"/>
    </row>
    <row r="47" spans="1:9" x14ac:dyDescent="0.15">
      <c r="A47" s="4" t="s">
        <v>194</v>
      </c>
      <c r="B47" s="4"/>
      <c r="C47" s="8">
        <v>36808105</v>
      </c>
      <c r="D47" s="8">
        <v>23962190</v>
      </c>
      <c r="E47" s="8">
        <v>18261654</v>
      </c>
      <c r="F47" s="8">
        <v>46817427</v>
      </c>
      <c r="G47" s="8">
        <v>127511919</v>
      </c>
      <c r="H47" s="5"/>
      <c r="I47" s="5"/>
    </row>
    <row r="51" spans="1:7" x14ac:dyDescent="0.2">
      <c r="A51" s="16" t="s">
        <v>209</v>
      </c>
      <c r="B51" s="16" t="s">
        <v>196</v>
      </c>
      <c r="C51" s="16" t="s">
        <v>199</v>
      </c>
      <c r="D51" s="16" t="s">
        <v>197</v>
      </c>
      <c r="E51" s="16" t="s">
        <v>198</v>
      </c>
      <c r="F51" s="16" t="s">
        <v>139</v>
      </c>
    </row>
    <row r="52" spans="1:7" x14ac:dyDescent="0.2">
      <c r="A52" s="4" t="s">
        <v>200</v>
      </c>
      <c r="B52" s="8">
        <f>4167*1000</f>
        <v>4167000</v>
      </c>
      <c r="C52" s="8">
        <f>1088*1000</f>
        <v>1088000</v>
      </c>
      <c r="D52" s="8">
        <f>220*1000</f>
        <v>220000</v>
      </c>
      <c r="E52" s="8">
        <f>49*1000</f>
        <v>49000</v>
      </c>
      <c r="F52" s="8">
        <f>+SUM(B52:E52)</f>
        <v>5524000</v>
      </c>
    </row>
    <row r="53" spans="1:7" x14ac:dyDescent="0.2">
      <c r="A53" s="4" t="s">
        <v>204</v>
      </c>
      <c r="B53" s="9">
        <f>+B52/$F$52</f>
        <v>0.75434467776973213</v>
      </c>
      <c r="C53" s="9">
        <f t="shared" ref="C53:F53" si="0">+C52/$F$52</f>
        <v>0.19695872556118754</v>
      </c>
      <c r="D53" s="9">
        <f t="shared" si="0"/>
        <v>3.9826212889210719E-2</v>
      </c>
      <c r="E53" s="9">
        <f t="shared" si="0"/>
        <v>8.8703837798696592E-3</v>
      </c>
      <c r="F53" s="9">
        <f t="shared" si="0"/>
        <v>1</v>
      </c>
    </row>
    <row r="55" spans="1:7" x14ac:dyDescent="0.15">
      <c r="B55" s="10"/>
      <c r="C55" s="10"/>
      <c r="D55" s="10"/>
      <c r="E55" s="10"/>
      <c r="F55" s="5"/>
      <c r="G55" s="5"/>
    </row>
    <row r="56" spans="1:7" x14ac:dyDescent="0.15">
      <c r="A56" s="16" t="s">
        <v>208</v>
      </c>
      <c r="B56" s="16" t="s">
        <v>196</v>
      </c>
      <c r="C56" s="16" t="s">
        <v>199</v>
      </c>
      <c r="D56" s="16" t="s">
        <v>197</v>
      </c>
      <c r="E56" s="16" t="s">
        <v>198</v>
      </c>
      <c r="F56" s="16" t="s">
        <v>139</v>
      </c>
      <c r="G56" s="5"/>
    </row>
    <row r="57" spans="1:7" x14ac:dyDescent="0.15">
      <c r="A57" s="4" t="s">
        <v>205</v>
      </c>
      <c r="B57" s="8">
        <v>17871525</v>
      </c>
      <c r="C57" s="8">
        <f>+D24</f>
        <v>1261883</v>
      </c>
      <c r="D57" s="8">
        <f>+E24</f>
        <v>189891</v>
      </c>
      <c r="E57" s="8">
        <f>+F24</f>
        <v>41174</v>
      </c>
      <c r="F57" s="11">
        <f>+SUM(B57:E57)</f>
        <v>19364473</v>
      </c>
      <c r="G57" s="5"/>
    </row>
    <row r="58" spans="1:7" x14ac:dyDescent="0.15">
      <c r="A58" s="4" t="s">
        <v>204</v>
      </c>
      <c r="B58" s="9">
        <f>+B57/$F$57</f>
        <v>0.92290273016983215</v>
      </c>
      <c r="C58" s="9">
        <f t="shared" ref="C58:E58" si="1">+C57/$F$57</f>
        <v>6.5164851116784842E-2</v>
      </c>
      <c r="D58" s="9">
        <f t="shared" si="1"/>
        <v>9.8061537744920813E-3</v>
      </c>
      <c r="E58" s="9">
        <f t="shared" si="1"/>
        <v>2.1262649388909265E-3</v>
      </c>
      <c r="F58" s="11"/>
      <c r="G58" s="5"/>
    </row>
    <row r="59" spans="1:7" x14ac:dyDescent="0.15">
      <c r="B59" s="12"/>
      <c r="C59" s="12"/>
      <c r="D59" s="12"/>
      <c r="E59" s="12"/>
      <c r="F59" s="13"/>
      <c r="G59" s="5"/>
    </row>
    <row r="60" spans="1:7" s="5" customFormat="1" x14ac:dyDescent="0.15">
      <c r="A60" s="6"/>
    </row>
    <row r="61" spans="1:7" x14ac:dyDescent="0.15">
      <c r="A61" s="16" t="s">
        <v>211</v>
      </c>
      <c r="B61" s="16" t="s">
        <v>196</v>
      </c>
      <c r="C61" s="16" t="s">
        <v>199</v>
      </c>
      <c r="D61" s="16" t="s">
        <v>197</v>
      </c>
      <c r="E61" s="16" t="s">
        <v>198</v>
      </c>
      <c r="F61" s="16" t="s">
        <v>139</v>
      </c>
      <c r="G61" s="5"/>
    </row>
    <row r="62" spans="1:7" x14ac:dyDescent="0.15">
      <c r="A62" s="4" t="s">
        <v>200</v>
      </c>
      <c r="B62" s="8">
        <v>12860</v>
      </c>
      <c r="C62" s="8">
        <v>21830</v>
      </c>
      <c r="D62" s="8">
        <v>21709</v>
      </c>
      <c r="E62" s="8">
        <v>69546</v>
      </c>
      <c r="F62" s="8">
        <f>+SUM(B62:E62)</f>
        <v>125945</v>
      </c>
      <c r="G62" s="5"/>
    </row>
    <row r="63" spans="1:7" x14ac:dyDescent="0.15">
      <c r="A63" s="4" t="s">
        <v>204</v>
      </c>
      <c r="B63" s="9">
        <f>+B62/$F$62</f>
        <v>0.10210806304339196</v>
      </c>
      <c r="C63" s="9">
        <f>+C62/$F$62</f>
        <v>0.17332962801222757</v>
      </c>
      <c r="D63" s="9">
        <f>+D62/$F$62</f>
        <v>0.17236889118265911</v>
      </c>
      <c r="E63" s="9">
        <f>+E62/$F$62</f>
        <v>0.55219341776172137</v>
      </c>
      <c r="F63" s="9">
        <f>+F62/$F$62</f>
        <v>1</v>
      </c>
      <c r="G63" s="5"/>
    </row>
    <row r="64" spans="1:7" x14ac:dyDescent="0.15">
      <c r="A64" s="5"/>
      <c r="B64" s="5"/>
      <c r="C64" s="5"/>
      <c r="D64" s="5"/>
      <c r="E64" s="5"/>
      <c r="F64" s="5"/>
      <c r="G64" s="5"/>
    </row>
    <row r="65" spans="1:7" s="5" customFormat="1" x14ac:dyDescent="0.15">
      <c r="A65" s="6"/>
    </row>
    <row r="66" spans="1:7" x14ac:dyDescent="0.15">
      <c r="A66" s="16" t="s">
        <v>210</v>
      </c>
      <c r="B66" s="16" t="s">
        <v>196</v>
      </c>
      <c r="C66" s="16" t="s">
        <v>199</v>
      </c>
      <c r="D66" s="16" t="s">
        <v>197</v>
      </c>
      <c r="E66" s="16" t="s">
        <v>198</v>
      </c>
      <c r="F66" s="16" t="s">
        <v>139</v>
      </c>
      <c r="G66" s="5"/>
    </row>
    <row r="67" spans="1:7" x14ac:dyDescent="0.15">
      <c r="A67" s="14" t="s">
        <v>205</v>
      </c>
      <c r="B67" s="8">
        <v>30176780</v>
      </c>
      <c r="C67" s="11">
        <f>+D47</f>
        <v>23962190</v>
      </c>
      <c r="D67" s="11">
        <f>+E47</f>
        <v>18261654</v>
      </c>
      <c r="E67" s="11">
        <f>+F47</f>
        <v>46817427</v>
      </c>
      <c r="F67" s="11">
        <f>+SUM(B67:E67)</f>
        <v>119218051</v>
      </c>
      <c r="G67" s="5"/>
    </row>
    <row r="68" spans="1:7" x14ac:dyDescent="0.15">
      <c r="A68" s="4" t="s">
        <v>204</v>
      </c>
      <c r="B68" s="9">
        <f>+B67/$F$67</f>
        <v>0.25312257453361658</v>
      </c>
      <c r="C68" s="9">
        <f t="shared" ref="C68:F68" si="2">+C67/$F$67</f>
        <v>0.20099464635602876</v>
      </c>
      <c r="D68" s="9">
        <f t="shared" si="2"/>
        <v>0.1531785987677319</v>
      </c>
      <c r="E68" s="9">
        <f t="shared" si="2"/>
        <v>0.39270418034262278</v>
      </c>
      <c r="F68" s="9">
        <f t="shared" si="2"/>
        <v>1</v>
      </c>
      <c r="G68" s="5"/>
    </row>
    <row r="69" spans="1:7" x14ac:dyDescent="0.15">
      <c r="A69" s="5"/>
      <c r="B69" s="5"/>
      <c r="C69" s="5"/>
      <c r="D69" s="5"/>
      <c r="E69" s="5"/>
      <c r="F69" s="5"/>
      <c r="G69" s="5"/>
    </row>
    <row r="70" spans="1:7" x14ac:dyDescent="0.15">
      <c r="A70" s="16" t="s">
        <v>212</v>
      </c>
      <c r="B70" s="16" t="s">
        <v>196</v>
      </c>
      <c r="C70" s="16" t="s">
        <v>199</v>
      </c>
      <c r="D70" s="16" t="s">
        <v>197</v>
      </c>
      <c r="E70" s="16" t="s">
        <v>198</v>
      </c>
      <c r="F70" s="5"/>
    </row>
    <row r="71" spans="1:7" x14ac:dyDescent="0.15">
      <c r="A71" s="4" t="s">
        <v>200</v>
      </c>
      <c r="B71" s="15">
        <f>+B53</f>
        <v>0.75434467776973213</v>
      </c>
      <c r="C71" s="15">
        <f>+C53</f>
        <v>0.19695872556118754</v>
      </c>
      <c r="D71" s="15">
        <f>+D53</f>
        <v>3.9826212889210719E-2</v>
      </c>
      <c r="E71" s="15">
        <f>+E53</f>
        <v>8.8703837798696592E-3</v>
      </c>
      <c r="F71" s="5"/>
    </row>
    <row r="72" spans="1:7" x14ac:dyDescent="0.15">
      <c r="A72" s="4" t="s">
        <v>205</v>
      </c>
      <c r="B72" s="15">
        <f>+B58</f>
        <v>0.92290273016983215</v>
      </c>
      <c r="C72" s="15">
        <f>+C58</f>
        <v>6.5164851116784842E-2</v>
      </c>
      <c r="D72" s="15">
        <f>+D58</f>
        <v>9.8061537744920813E-3</v>
      </c>
      <c r="E72" s="15">
        <f>+E58</f>
        <v>2.1262649388909265E-3</v>
      </c>
      <c r="F72" s="5"/>
    </row>
    <row r="73" spans="1:7" x14ac:dyDescent="0.15">
      <c r="F73" s="5"/>
    </row>
    <row r="75" spans="1:7" x14ac:dyDescent="0.2">
      <c r="A75" s="16" t="s">
        <v>207</v>
      </c>
      <c r="B75" s="16" t="s">
        <v>196</v>
      </c>
      <c r="C75" s="16" t="s">
        <v>199</v>
      </c>
      <c r="D75" s="16" t="s">
        <v>197</v>
      </c>
      <c r="E75" s="16" t="s">
        <v>198</v>
      </c>
    </row>
    <row r="76" spans="1:7" x14ac:dyDescent="0.2">
      <c r="A76" s="4" t="s">
        <v>200</v>
      </c>
      <c r="B76" s="15">
        <f>+B63</f>
        <v>0.10210806304339196</v>
      </c>
      <c r="C76" s="15">
        <f>+C63</f>
        <v>0.17332962801222757</v>
      </c>
      <c r="D76" s="15">
        <f>+D63</f>
        <v>0.17236889118265911</v>
      </c>
      <c r="E76" s="15">
        <f>+E63</f>
        <v>0.55219341776172137</v>
      </c>
    </row>
    <row r="77" spans="1:7" x14ac:dyDescent="0.2">
      <c r="A77" s="4" t="s">
        <v>205</v>
      </c>
      <c r="B77" s="15">
        <f>+B68</f>
        <v>0.25312257453361658</v>
      </c>
      <c r="C77" s="15">
        <f t="shared" ref="C77:E77" si="3">+C68</f>
        <v>0.20099464635602876</v>
      </c>
      <c r="D77" s="15">
        <f t="shared" si="3"/>
        <v>0.1531785987677319</v>
      </c>
      <c r="E77" s="15">
        <f t="shared" si="3"/>
        <v>0.39270418034262278</v>
      </c>
    </row>
    <row r="79" spans="1:7" x14ac:dyDescent="0.2">
      <c r="A79" s="16" t="s">
        <v>213</v>
      </c>
      <c r="B79" s="16" t="s">
        <v>214</v>
      </c>
      <c r="C79" s="16" t="s">
        <v>215</v>
      </c>
      <c r="D79" s="16" t="s">
        <v>216</v>
      </c>
    </row>
    <row r="80" spans="1:7" x14ac:dyDescent="0.2">
      <c r="A80" s="42" t="s">
        <v>217</v>
      </c>
      <c r="B80" s="4" t="s">
        <v>199</v>
      </c>
      <c r="C80" s="4" t="s">
        <v>197</v>
      </c>
      <c r="D80" s="4" t="s">
        <v>198</v>
      </c>
    </row>
  </sheetData>
  <pageMargins left="0.7" right="0.7" top="0.75" bottom="0.75" header="0.3" footer="0.3"/>
  <ignoredErrors>
    <ignoredError sqref="B80" twoDigitTextYear="1"/>
  </ignoredErrors>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72435-FD52-234D-9B0F-DD6C52DB393D}">
  <dimension ref="A1"/>
  <sheetViews>
    <sheetView showGridLines="0" tabSelected="1" workbookViewId="0">
      <selection activeCell="N11" sqref="N11"/>
    </sheetView>
  </sheetViews>
  <sheetFormatPr baseColWidth="10" defaultRowHeight="16"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CEC730-5865-4447-A9B1-C6D9E419CA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Table_BLS_Employment</vt:lpstr>
      <vt:lpstr>Table_BLS_Firms</vt:lpstr>
      <vt:lpstr>Export_Eurostat</vt:lpstr>
      <vt:lpstr>Table_Eurostat</vt:lpstr>
      <vt:lpstr>Pivot</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Mazzolli</dc:creator>
  <cp:lastModifiedBy>Lorenzo Mazzolli</cp:lastModifiedBy>
  <dcterms:created xsi:type="dcterms:W3CDTF">2025-01-13T14:43:28Z</dcterms:created>
  <dcterms:modified xsi:type="dcterms:W3CDTF">2025-06-12T16:18:57Z</dcterms:modified>
</cp:coreProperties>
</file>